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19" firstSheet="2" activeTab="3"/>
  </bookViews>
  <sheets>
    <sheet name="график" sheetId="1" r:id="rId1"/>
    <sheet name="ЗМК" sheetId="2" r:id="rId2"/>
    <sheet name="сводный сред" sheetId="3" r:id="rId3"/>
    <sheet name="сводный стар" sheetId="4" r:id="rId4"/>
  </sheets>
  <definedNames>
    <definedName name="_xlnm._FilterDatabase" localSheetId="2" hidden="1">'сводный сред'!$D$5:$Y$11</definedName>
    <definedName name="_xlnm._FilterDatabase" localSheetId="3" hidden="1">'сводный стар'!$D$5:$Y$10</definedName>
  </definedNames>
  <calcPr fullCalcOnLoad="1"/>
</workbook>
</file>

<file path=xl/sharedStrings.xml><?xml version="1.0" encoding="utf-8"?>
<sst xmlns="http://schemas.openxmlformats.org/spreadsheetml/2006/main" count="226" uniqueCount="65">
  <si>
    <t>№</t>
  </si>
  <si>
    <t>старт</t>
  </si>
  <si>
    <t>ЗМ 1</t>
  </si>
  <si>
    <t>бревно</t>
  </si>
  <si>
    <t>ЗМ 2</t>
  </si>
  <si>
    <t>ЗМ 3</t>
  </si>
  <si>
    <t>подъём</t>
  </si>
  <si>
    <t>ЗМ 4</t>
  </si>
  <si>
    <t>ЗМ 5</t>
  </si>
  <si>
    <t>ЗМ 6</t>
  </si>
  <si>
    <t>навеска</t>
  </si>
  <si>
    <t>спуск</t>
  </si>
  <si>
    <t>траверс</t>
  </si>
  <si>
    <t>ЗМ 7</t>
  </si>
  <si>
    <t>финиш</t>
  </si>
  <si>
    <t>ст</t>
  </si>
  <si>
    <t>ком</t>
  </si>
  <si>
    <t>гр</t>
  </si>
  <si>
    <t>ЗАЧЁТНО-МАРШРУТНАЯ КНИЖКА</t>
  </si>
  <si>
    <t>команда</t>
  </si>
  <si>
    <t>___________________________</t>
  </si>
  <si>
    <t xml:space="preserve">КВ </t>
  </si>
  <si>
    <t>этапы</t>
  </si>
  <si>
    <t>результат</t>
  </si>
  <si>
    <t>подпись судьи</t>
  </si>
  <si>
    <t>КВ</t>
  </si>
  <si>
    <t>время финиша</t>
  </si>
  <si>
    <t>г. Смоленск, п. Реадовка</t>
  </si>
  <si>
    <t>просрочка времени</t>
  </si>
  <si>
    <t>штр. баллы за просрочку времени</t>
  </si>
  <si>
    <t>место</t>
  </si>
  <si>
    <t>ПЗ</t>
  </si>
  <si>
    <t>время</t>
  </si>
  <si>
    <t>этап открыт</t>
  </si>
  <si>
    <t>этап закрыт</t>
  </si>
  <si>
    <t>всего, м</t>
  </si>
  <si>
    <t>м/у этапами, м</t>
  </si>
  <si>
    <t>кв</t>
  </si>
  <si>
    <t>Отметка КП</t>
  </si>
  <si>
    <t>сред</t>
  </si>
  <si>
    <t>стар</t>
  </si>
  <si>
    <t>№ стар</t>
  </si>
  <si>
    <t>№ сред</t>
  </si>
  <si>
    <t>ср</t>
  </si>
  <si>
    <t>Протокол первенства г. Смоленска</t>
  </si>
  <si>
    <t>29 апреля 2009 г</t>
  </si>
  <si>
    <t>балл</t>
  </si>
  <si>
    <t>ориент</t>
  </si>
  <si>
    <t>Результат</t>
  </si>
  <si>
    <t>примечание</t>
  </si>
  <si>
    <t>ГРУППА ________________</t>
  </si>
  <si>
    <t>ГРУППА _____________________</t>
  </si>
  <si>
    <t>Эльбрус</t>
  </si>
  <si>
    <t>Гнёздовская МСОШ</t>
  </si>
  <si>
    <t>МОУ СОШ № 7</t>
  </si>
  <si>
    <t>Волоковская МСОШ</t>
  </si>
  <si>
    <t>МОУ СОШ № 32</t>
  </si>
  <si>
    <t>Хиславичи</t>
  </si>
  <si>
    <t>Педлицей</t>
  </si>
  <si>
    <t>Вязьма</t>
  </si>
  <si>
    <t>н/п</t>
  </si>
  <si>
    <t>кол-во не взятых КП</t>
  </si>
  <si>
    <t>в/к</t>
  </si>
  <si>
    <t>кол-во н/п</t>
  </si>
  <si>
    <t>кол-во взятых КП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</si>
</sst>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  <numFmt numFmtId="181" formatCode="mm:ss.0;@"/>
    <numFmt numFmtId="182" formatCode="h:mm;@"/>
    <numFmt numFmtId="183" formatCode="0;[Red]0"/>
  </numFmts>
  <fonts count="2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justify"/>
    </xf>
    <xf numFmtId="182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82" fontId="2" fillId="0" borderId="10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/>
    </xf>
    <xf numFmtId="0" fontId="7" fillId="0" borderId="0" xfId="52">
      <alignment/>
      <protection/>
    </xf>
    <xf numFmtId="0" fontId="7" fillId="0" borderId="10" xfId="52" applyFill="1" applyBorder="1" applyAlignment="1">
      <alignment horizontal="center"/>
      <protection/>
    </xf>
    <xf numFmtId="0" fontId="2" fillId="2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7" fillId="0" borderId="10" xfId="52" applyFont="1" applyFill="1" applyBorder="1" applyAlignment="1">
      <alignment horizontal="center"/>
      <protection/>
    </xf>
    <xf numFmtId="1" fontId="2" fillId="0" borderId="10" xfId="0" applyNumberFormat="1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с нерпохождение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31"/>
  <sheetViews>
    <sheetView zoomScalePageLayoutView="0" workbookViewId="0" topLeftCell="A1">
      <selection activeCell="U5" sqref="U5"/>
    </sheetView>
  </sheetViews>
  <sheetFormatPr defaultColWidth="9.140625" defaultRowHeight="12.75"/>
  <cols>
    <col min="1" max="1" width="16.421875" style="11" bestFit="1" customWidth="1"/>
    <col min="2" max="2" width="5.28125" style="11" customWidth="1"/>
    <col min="3" max="3" width="7.00390625" style="11" bestFit="1" customWidth="1"/>
    <col min="4" max="4" width="8.00390625" style="11" bestFit="1" customWidth="1"/>
    <col min="5" max="5" width="9.8515625" style="11" bestFit="1" customWidth="1"/>
    <col min="6" max="6" width="8.00390625" style="11" bestFit="1" customWidth="1"/>
    <col min="7" max="7" width="9.28125" style="11" bestFit="1" customWidth="1"/>
    <col min="8" max="8" width="8.00390625" style="11" bestFit="1" customWidth="1"/>
    <col min="9" max="9" width="7.00390625" style="11" bestFit="1" customWidth="1"/>
    <col min="10" max="10" width="8.00390625" style="11" bestFit="1" customWidth="1"/>
    <col min="11" max="11" width="8.8515625" style="11" bestFit="1" customWidth="1"/>
    <col min="12" max="12" width="8.00390625" style="11" bestFit="1" customWidth="1"/>
    <col min="13" max="13" width="7.00390625" style="11" bestFit="1" customWidth="1"/>
    <col min="14" max="14" width="8.00390625" style="11" bestFit="1" customWidth="1"/>
    <col min="15" max="15" width="9.7109375" style="11" bestFit="1" customWidth="1"/>
    <col min="16" max="16" width="8.00390625" style="11" bestFit="1" customWidth="1"/>
    <col min="17" max="17" width="8.140625" style="11" bestFit="1" customWidth="1"/>
    <col min="18" max="16384" width="9.140625" style="11" customWidth="1"/>
  </cols>
  <sheetData>
    <row r="1" spans="1:17" ht="29.25" customHeight="1">
      <c r="A1" s="10"/>
      <c r="B1" s="10"/>
      <c r="C1" s="10"/>
      <c r="D1" s="10" t="s">
        <v>32</v>
      </c>
      <c r="E1" s="10"/>
      <c r="F1" s="10" t="s">
        <v>32</v>
      </c>
      <c r="G1" s="10"/>
      <c r="H1" s="10" t="s">
        <v>32</v>
      </c>
      <c r="I1" s="10"/>
      <c r="J1" s="10" t="s">
        <v>32</v>
      </c>
      <c r="K1" s="10"/>
      <c r="L1" s="10" t="s">
        <v>32</v>
      </c>
      <c r="M1" s="10"/>
      <c r="N1" s="10" t="s">
        <v>32</v>
      </c>
      <c r="O1" s="10"/>
      <c r="P1" s="10" t="s">
        <v>32</v>
      </c>
      <c r="Q1" s="10"/>
    </row>
    <row r="2" spans="1:17" ht="29.25" customHeight="1">
      <c r="A2" s="10" t="s">
        <v>22</v>
      </c>
      <c r="B2" s="10"/>
      <c r="C2" s="10" t="s">
        <v>1</v>
      </c>
      <c r="D2" s="10" t="s">
        <v>2</v>
      </c>
      <c r="E2" s="10" t="s">
        <v>12</v>
      </c>
      <c r="F2" s="10" t="s">
        <v>4</v>
      </c>
      <c r="G2" s="10" t="s">
        <v>6</v>
      </c>
      <c r="H2" s="10" t="s">
        <v>5</v>
      </c>
      <c r="I2" s="10" t="s">
        <v>31</v>
      </c>
      <c r="J2" s="10" t="s">
        <v>7</v>
      </c>
      <c r="K2" s="10" t="s">
        <v>3</v>
      </c>
      <c r="L2" s="10" t="s">
        <v>8</v>
      </c>
      <c r="M2" s="10" t="s">
        <v>11</v>
      </c>
      <c r="N2" s="10" t="s">
        <v>9</v>
      </c>
      <c r="O2" s="10" t="s">
        <v>10</v>
      </c>
      <c r="P2" s="10" t="s">
        <v>13</v>
      </c>
      <c r="Q2" s="10" t="s">
        <v>14</v>
      </c>
    </row>
    <row r="3" spans="1:17" ht="29.25" customHeight="1">
      <c r="A3" s="10" t="s">
        <v>37</v>
      </c>
      <c r="B3" s="10"/>
      <c r="C3" s="16"/>
      <c r="D3" s="16">
        <v>0.011111111111111112</v>
      </c>
      <c r="E3" s="16">
        <v>0.004166666666666667</v>
      </c>
      <c r="F3" s="16">
        <v>0.001388888888888889</v>
      </c>
      <c r="G3" s="16">
        <v>0.004166666666666667</v>
      </c>
      <c r="H3" s="16">
        <v>0.004861111111111111</v>
      </c>
      <c r="I3" s="16">
        <v>0.005555555555555556</v>
      </c>
      <c r="J3" s="16">
        <v>0.009027777777777779</v>
      </c>
      <c r="K3" s="16">
        <v>0.004166666666666667</v>
      </c>
      <c r="L3" s="16">
        <v>0.001388888888888889</v>
      </c>
      <c r="M3" s="16">
        <v>0.004166666666666667</v>
      </c>
      <c r="N3" s="16">
        <v>0.004166666666666667</v>
      </c>
      <c r="O3" s="16">
        <v>0.004166666666666667</v>
      </c>
      <c r="P3" s="16">
        <v>0.011111111111111112</v>
      </c>
      <c r="Q3" s="16">
        <f>P3+O3+N3+M3+L3+K3+J3+I3+H3+G3+F3+E3+D3</f>
        <v>0.06944444444444443</v>
      </c>
    </row>
    <row r="4" spans="1:17" ht="29.25" customHeight="1">
      <c r="A4" s="10" t="s">
        <v>33</v>
      </c>
      <c r="B4" s="10"/>
      <c r="C4" s="16"/>
      <c r="D4" s="16"/>
      <c r="E4" s="16">
        <f>C5+D3</f>
        <v>0.4277777777777778</v>
      </c>
      <c r="F4" s="16"/>
      <c r="G4" s="16">
        <f>E5+F3</f>
        <v>0.43333333333333335</v>
      </c>
      <c r="H4" s="16"/>
      <c r="I4" s="16">
        <f>G5+H3</f>
        <v>0.4423611111111111</v>
      </c>
      <c r="J4" s="16"/>
      <c r="K4" s="16">
        <f>I5+J3</f>
        <v>0.45694444444444443</v>
      </c>
      <c r="L4" s="16"/>
      <c r="M4" s="16">
        <f>K5+L3</f>
        <v>0.46249999999999997</v>
      </c>
      <c r="N4" s="16"/>
      <c r="O4" s="16">
        <f>M5+N3</f>
        <v>0.47083333333333327</v>
      </c>
      <c r="P4" s="16"/>
      <c r="Q4" s="16">
        <f>O5+P3</f>
        <v>0.48611111111111105</v>
      </c>
    </row>
    <row r="5" spans="1:17" ht="29.25" customHeight="1">
      <c r="A5" s="10" t="s">
        <v>34</v>
      </c>
      <c r="B5" s="10"/>
      <c r="C5" s="16">
        <v>0.4166666666666667</v>
      </c>
      <c r="D5" s="16"/>
      <c r="E5" s="16">
        <f>E4+E3</f>
        <v>0.43194444444444446</v>
      </c>
      <c r="F5" s="16"/>
      <c r="G5" s="16">
        <f>G4+G3</f>
        <v>0.4375</v>
      </c>
      <c r="H5" s="16"/>
      <c r="I5" s="16">
        <f>I4+I3</f>
        <v>0.44791666666666663</v>
      </c>
      <c r="J5" s="16"/>
      <c r="K5" s="16">
        <f>K4+K3</f>
        <v>0.4611111111111111</v>
      </c>
      <c r="L5" s="16"/>
      <c r="M5" s="16">
        <f>M4+M3</f>
        <v>0.4666666666666666</v>
      </c>
      <c r="N5" s="16"/>
      <c r="O5" s="16">
        <f>O4+O3</f>
        <v>0.4749999999999999</v>
      </c>
      <c r="P5" s="16"/>
      <c r="Q5" s="16"/>
    </row>
    <row r="6" spans="1:17" ht="29.25" customHeight="1">
      <c r="A6" s="17" t="s">
        <v>36</v>
      </c>
      <c r="B6" s="17"/>
      <c r="C6" s="17"/>
      <c r="D6" s="10">
        <v>1600</v>
      </c>
      <c r="E6" s="17"/>
      <c r="F6" s="10">
        <v>70</v>
      </c>
      <c r="G6" s="17"/>
      <c r="H6" s="10">
        <v>730</v>
      </c>
      <c r="I6" s="17"/>
      <c r="J6" s="10">
        <v>790</v>
      </c>
      <c r="K6" s="17"/>
      <c r="L6" s="10">
        <v>450</v>
      </c>
      <c r="M6" s="17"/>
      <c r="N6" s="10">
        <v>420</v>
      </c>
      <c r="O6" s="17"/>
      <c r="P6" s="10">
        <v>1140</v>
      </c>
      <c r="Q6" s="10"/>
    </row>
    <row r="7" spans="1:17" ht="18" customHeight="1">
      <c r="A7" s="10" t="s">
        <v>35</v>
      </c>
      <c r="B7" s="10"/>
      <c r="C7" s="10"/>
      <c r="D7" s="17"/>
      <c r="E7" s="10">
        <v>1600</v>
      </c>
      <c r="F7" s="17"/>
      <c r="G7" s="10">
        <v>1670</v>
      </c>
      <c r="H7" s="17"/>
      <c r="I7" s="10">
        <v>2400</v>
      </c>
      <c r="J7" s="17"/>
      <c r="K7" s="10">
        <v>3180</v>
      </c>
      <c r="L7" s="17"/>
      <c r="M7" s="10">
        <v>3640</v>
      </c>
      <c r="N7" s="17"/>
      <c r="O7" s="10">
        <v>4050</v>
      </c>
      <c r="P7" s="17"/>
      <c r="Q7" s="10">
        <v>5190</v>
      </c>
    </row>
    <row r="8" ht="6.75" customHeight="1"/>
    <row r="9" spans="1:17" ht="17.25" customHeight="1">
      <c r="A9" s="10"/>
      <c r="B9" s="10"/>
      <c r="C9" s="10"/>
      <c r="D9" s="10" t="s">
        <v>32</v>
      </c>
      <c r="E9" s="10"/>
      <c r="F9" s="10" t="s">
        <v>32</v>
      </c>
      <c r="G9" s="10"/>
      <c r="H9" s="10" t="s">
        <v>32</v>
      </c>
      <c r="I9" s="10"/>
      <c r="J9" s="10" t="s">
        <v>32</v>
      </c>
      <c r="K9" s="10"/>
      <c r="L9" s="10" t="s">
        <v>32</v>
      </c>
      <c r="M9" s="10"/>
      <c r="N9" s="10" t="s">
        <v>32</v>
      </c>
      <c r="O9" s="10"/>
      <c r="P9" s="10" t="s">
        <v>32</v>
      </c>
      <c r="Q9" s="10"/>
    </row>
    <row r="10" spans="1:17" ht="18.75" customHeight="1">
      <c r="A10" s="10" t="s">
        <v>22</v>
      </c>
      <c r="B10" s="10"/>
      <c r="C10" s="10" t="s">
        <v>1</v>
      </c>
      <c r="D10" s="10" t="s">
        <v>2</v>
      </c>
      <c r="E10" s="10" t="s">
        <v>12</v>
      </c>
      <c r="F10" s="10" t="s">
        <v>4</v>
      </c>
      <c r="G10" s="10" t="s">
        <v>6</v>
      </c>
      <c r="H10" s="10" t="s">
        <v>5</v>
      </c>
      <c r="I10" s="10" t="s">
        <v>31</v>
      </c>
      <c r="J10" s="10" t="s">
        <v>7</v>
      </c>
      <c r="K10" s="10" t="s">
        <v>3</v>
      </c>
      <c r="L10" s="10" t="s">
        <v>8</v>
      </c>
      <c r="M10" s="10" t="s">
        <v>11</v>
      </c>
      <c r="N10" s="10" t="s">
        <v>9</v>
      </c>
      <c r="O10" s="10" t="s">
        <v>10</v>
      </c>
      <c r="P10" s="10" t="s">
        <v>13</v>
      </c>
      <c r="Q10" s="10" t="s">
        <v>14</v>
      </c>
    </row>
    <row r="11" spans="1:17" ht="18.75" customHeight="1">
      <c r="A11" s="10" t="s">
        <v>37</v>
      </c>
      <c r="B11" s="10"/>
      <c r="C11" s="16"/>
      <c r="D11" s="16">
        <v>0.011111111111111112</v>
      </c>
      <c r="E11" s="16">
        <v>0.004166666666666667</v>
      </c>
      <c r="F11" s="16">
        <v>0.001388888888888889</v>
      </c>
      <c r="G11" s="16">
        <v>0.004166666666666667</v>
      </c>
      <c r="H11" s="16">
        <v>0.004861111111111111</v>
      </c>
      <c r="I11" s="16">
        <v>0.005555555555555556</v>
      </c>
      <c r="J11" s="16">
        <v>0.009027777777777779</v>
      </c>
      <c r="K11" s="16">
        <v>0.004166666666666667</v>
      </c>
      <c r="L11" s="16">
        <v>0.001388888888888889</v>
      </c>
      <c r="M11" s="16">
        <v>0.004166666666666667</v>
      </c>
      <c r="N11" s="16">
        <v>0.004166666666666667</v>
      </c>
      <c r="O11" s="16">
        <v>0.004166666666666667</v>
      </c>
      <c r="P11" s="16">
        <v>0.011111111111111112</v>
      </c>
      <c r="Q11" s="16">
        <f>P11+O11+N11+M11+L11+K11+J11+I11+H11+G11+F11+E11+D11</f>
        <v>0.06944444444444443</v>
      </c>
    </row>
    <row r="12" spans="1:17" ht="15">
      <c r="A12" s="10">
        <v>1</v>
      </c>
      <c r="B12" s="10" t="s">
        <v>39</v>
      </c>
      <c r="C12" s="16">
        <v>0.4166666666666667</v>
      </c>
      <c r="D12" s="16"/>
      <c r="E12" s="16">
        <f>C12+$D$11</f>
        <v>0.4277777777777778</v>
      </c>
      <c r="F12" s="16"/>
      <c r="G12" s="16">
        <f>E12+$E$11+$F$11</f>
        <v>0.43333333333333335</v>
      </c>
      <c r="H12" s="16"/>
      <c r="I12" s="16">
        <f>G12+$G$11+$H$11</f>
        <v>0.4423611111111111</v>
      </c>
      <c r="J12" s="16"/>
      <c r="K12" s="16">
        <f>I12+$I$11+$J$11</f>
        <v>0.45694444444444443</v>
      </c>
      <c r="L12" s="16"/>
      <c r="M12" s="16">
        <f>K12+$K$11+$L$11</f>
        <v>0.46249999999999997</v>
      </c>
      <c r="N12" s="16"/>
      <c r="O12" s="16">
        <f>M12+$M$11+$N$11</f>
        <v>0.47083333333333327</v>
      </c>
      <c r="P12" s="16"/>
      <c r="Q12" s="16">
        <f>O12+$O$11+$P$11</f>
        <v>0.48611111111111105</v>
      </c>
    </row>
    <row r="13" spans="1:17" ht="15">
      <c r="A13" s="10">
        <v>2</v>
      </c>
      <c r="B13" s="10" t="s">
        <v>40</v>
      </c>
      <c r="C13" s="16">
        <v>0.4236111111111111</v>
      </c>
      <c r="D13" s="16"/>
      <c r="E13" s="16">
        <f>C13+$D$11</f>
        <v>0.43472222222222223</v>
      </c>
      <c r="F13" s="16"/>
      <c r="G13" s="16">
        <f aca="true" t="shared" si="0" ref="G13:G27">E13+$E$11+$F$11</f>
        <v>0.44027777777777777</v>
      </c>
      <c r="H13" s="16"/>
      <c r="I13" s="16">
        <f aca="true" t="shared" si="1" ref="I13:I27">G13+$G$11+$H$11</f>
        <v>0.4493055555555555</v>
      </c>
      <c r="J13" s="16"/>
      <c r="K13" s="16">
        <f aca="true" t="shared" si="2" ref="K13:K27">I13+$I$11+$J$11</f>
        <v>0.46388888888888885</v>
      </c>
      <c r="L13" s="16"/>
      <c r="M13" s="16">
        <f aca="true" t="shared" si="3" ref="M13:M27">K13+$K$11+$L$11</f>
        <v>0.4694444444444444</v>
      </c>
      <c r="N13" s="16"/>
      <c r="O13" s="16">
        <f aca="true" t="shared" si="4" ref="O13:O27">M13+$M$11+$N$11</f>
        <v>0.4777777777777777</v>
      </c>
      <c r="P13" s="16"/>
      <c r="Q13" s="16">
        <f aca="true" t="shared" si="5" ref="Q13:Q27">O13+$O$11+$P$11</f>
        <v>0.49305555555555547</v>
      </c>
    </row>
    <row r="14" spans="1:17" ht="15">
      <c r="A14" s="10">
        <v>3</v>
      </c>
      <c r="B14" s="10" t="s">
        <v>39</v>
      </c>
      <c r="C14" s="16">
        <v>0.430555555555555</v>
      </c>
      <c r="D14" s="16"/>
      <c r="E14" s="16">
        <f aca="true" t="shared" si="6" ref="E14:E27">C14+$D$11</f>
        <v>0.44166666666666615</v>
      </c>
      <c r="F14" s="16"/>
      <c r="G14" s="16">
        <f t="shared" si="0"/>
        <v>0.4472222222222217</v>
      </c>
      <c r="H14" s="16"/>
      <c r="I14" s="16">
        <f t="shared" si="1"/>
        <v>0.45624999999999943</v>
      </c>
      <c r="J14" s="16"/>
      <c r="K14" s="16">
        <f t="shared" si="2"/>
        <v>0.47083333333333277</v>
      </c>
      <c r="L14" s="16"/>
      <c r="M14" s="16">
        <f t="shared" si="3"/>
        <v>0.4763888888888883</v>
      </c>
      <c r="N14" s="16"/>
      <c r="O14" s="16">
        <f t="shared" si="4"/>
        <v>0.4847222222222216</v>
      </c>
      <c r="P14" s="16"/>
      <c r="Q14" s="16">
        <f t="shared" si="5"/>
        <v>0.4999999999999994</v>
      </c>
    </row>
    <row r="15" spans="1:17" ht="15">
      <c r="A15" s="10">
        <v>4</v>
      </c>
      <c r="B15" s="10" t="s">
        <v>40</v>
      </c>
      <c r="C15" s="16">
        <v>0.4375</v>
      </c>
      <c r="D15" s="16"/>
      <c r="E15" s="16">
        <f t="shared" si="6"/>
        <v>0.4486111111111111</v>
      </c>
      <c r="F15" s="16"/>
      <c r="G15" s="16">
        <f t="shared" si="0"/>
        <v>0.45416666666666666</v>
      </c>
      <c r="H15" s="16"/>
      <c r="I15" s="16">
        <f t="shared" si="1"/>
        <v>0.4631944444444444</v>
      </c>
      <c r="J15" s="16"/>
      <c r="K15" s="16">
        <f t="shared" si="2"/>
        <v>0.47777777777777775</v>
      </c>
      <c r="L15" s="16"/>
      <c r="M15" s="16">
        <f t="shared" si="3"/>
        <v>0.4833333333333333</v>
      </c>
      <c r="N15" s="16"/>
      <c r="O15" s="16">
        <f t="shared" si="4"/>
        <v>0.4916666666666666</v>
      </c>
      <c r="P15" s="16"/>
      <c r="Q15" s="16">
        <f t="shared" si="5"/>
        <v>0.5069444444444443</v>
      </c>
    </row>
    <row r="16" spans="1:17" ht="15">
      <c r="A16" s="10">
        <v>5</v>
      </c>
      <c r="B16" s="10" t="s">
        <v>39</v>
      </c>
      <c r="C16" s="16">
        <v>0.444444444444444</v>
      </c>
      <c r="D16" s="16"/>
      <c r="E16" s="16">
        <f t="shared" si="6"/>
        <v>0.4555555555555551</v>
      </c>
      <c r="F16" s="16"/>
      <c r="G16" s="16">
        <f t="shared" si="0"/>
        <v>0.46111111111111064</v>
      </c>
      <c r="H16" s="16"/>
      <c r="I16" s="16">
        <f t="shared" si="1"/>
        <v>0.4701388888888884</v>
      </c>
      <c r="J16" s="16"/>
      <c r="K16" s="16">
        <f t="shared" si="2"/>
        <v>0.4847222222222217</v>
      </c>
      <c r="L16" s="16"/>
      <c r="M16" s="16">
        <f t="shared" si="3"/>
        <v>0.49027777777777726</v>
      </c>
      <c r="N16" s="16"/>
      <c r="O16" s="16">
        <f t="shared" si="4"/>
        <v>0.49861111111111056</v>
      </c>
      <c r="P16" s="16"/>
      <c r="Q16" s="16">
        <f t="shared" si="5"/>
        <v>0.5138888888888883</v>
      </c>
    </row>
    <row r="17" spans="1:17" ht="15">
      <c r="A17" s="10">
        <v>6</v>
      </c>
      <c r="B17" s="10" t="s">
        <v>40</v>
      </c>
      <c r="C17" s="16">
        <v>0.451388888888889</v>
      </c>
      <c r="D17" s="16"/>
      <c r="E17" s="16">
        <f t="shared" si="6"/>
        <v>0.46250000000000013</v>
      </c>
      <c r="F17" s="16"/>
      <c r="G17" s="16">
        <f t="shared" si="0"/>
        <v>0.46805555555555567</v>
      </c>
      <c r="H17" s="16"/>
      <c r="I17" s="16">
        <f t="shared" si="1"/>
        <v>0.4770833333333334</v>
      </c>
      <c r="J17" s="16"/>
      <c r="K17" s="16">
        <f t="shared" si="2"/>
        <v>0.49166666666666675</v>
      </c>
      <c r="L17" s="16"/>
      <c r="M17" s="16">
        <f t="shared" si="3"/>
        <v>0.4972222222222223</v>
      </c>
      <c r="N17" s="16"/>
      <c r="O17" s="16">
        <f t="shared" si="4"/>
        <v>0.5055555555555556</v>
      </c>
      <c r="P17" s="16"/>
      <c r="Q17" s="16">
        <f t="shared" si="5"/>
        <v>0.5208333333333334</v>
      </c>
    </row>
    <row r="18" spans="1:17" ht="15">
      <c r="A18" s="10">
        <v>7</v>
      </c>
      <c r="B18" s="10" t="s">
        <v>39</v>
      </c>
      <c r="C18" s="16">
        <v>0.458333333333333</v>
      </c>
      <c r="D18" s="16"/>
      <c r="E18" s="16">
        <f t="shared" si="6"/>
        <v>0.4694444444444441</v>
      </c>
      <c r="F18" s="16"/>
      <c r="G18" s="16">
        <f t="shared" si="0"/>
        <v>0.47499999999999964</v>
      </c>
      <c r="H18" s="16"/>
      <c r="I18" s="16">
        <f t="shared" si="1"/>
        <v>0.4840277777777774</v>
      </c>
      <c r="J18" s="16"/>
      <c r="K18" s="16">
        <f t="shared" si="2"/>
        <v>0.4986111111111107</v>
      </c>
      <c r="L18" s="16"/>
      <c r="M18" s="16">
        <f t="shared" si="3"/>
        <v>0.5041666666666663</v>
      </c>
      <c r="N18" s="16"/>
      <c r="O18" s="16">
        <f t="shared" si="4"/>
        <v>0.5124999999999996</v>
      </c>
      <c r="P18" s="16"/>
      <c r="Q18" s="16">
        <f t="shared" si="5"/>
        <v>0.5277777777777773</v>
      </c>
    </row>
    <row r="19" spans="1:17" ht="15">
      <c r="A19" s="10">
        <v>8</v>
      </c>
      <c r="B19" s="10" t="s">
        <v>40</v>
      </c>
      <c r="C19" s="16">
        <v>0.465277777777778</v>
      </c>
      <c r="D19" s="16"/>
      <c r="E19" s="16">
        <f t="shared" si="6"/>
        <v>0.47638888888888914</v>
      </c>
      <c r="F19" s="16"/>
      <c r="G19" s="16">
        <f t="shared" si="0"/>
        <v>0.4819444444444447</v>
      </c>
      <c r="H19" s="16"/>
      <c r="I19" s="16">
        <f t="shared" si="1"/>
        <v>0.4909722222222224</v>
      </c>
      <c r="J19" s="16"/>
      <c r="K19" s="16">
        <f t="shared" si="2"/>
        <v>0.5055555555555558</v>
      </c>
      <c r="L19" s="16"/>
      <c r="M19" s="16">
        <f t="shared" si="3"/>
        <v>0.5111111111111113</v>
      </c>
      <c r="N19" s="16"/>
      <c r="O19" s="16">
        <f t="shared" si="4"/>
        <v>0.5194444444444446</v>
      </c>
      <c r="P19" s="16"/>
      <c r="Q19" s="16">
        <f t="shared" si="5"/>
        <v>0.5347222222222223</v>
      </c>
    </row>
    <row r="20" spans="1:17" ht="15">
      <c r="A20" s="10">
        <v>9</v>
      </c>
      <c r="B20" s="10" t="s">
        <v>39</v>
      </c>
      <c r="C20" s="16">
        <v>0.472222222222222</v>
      </c>
      <c r="D20" s="16"/>
      <c r="E20" s="16">
        <f t="shared" si="6"/>
        <v>0.4833333333333331</v>
      </c>
      <c r="F20" s="16"/>
      <c r="G20" s="16">
        <f t="shared" si="0"/>
        <v>0.48888888888888865</v>
      </c>
      <c r="H20" s="16"/>
      <c r="I20" s="16">
        <f t="shared" si="1"/>
        <v>0.4979166666666664</v>
      </c>
      <c r="J20" s="16"/>
      <c r="K20" s="16">
        <f t="shared" si="2"/>
        <v>0.5124999999999997</v>
      </c>
      <c r="L20" s="16"/>
      <c r="M20" s="16">
        <f t="shared" si="3"/>
        <v>0.5180555555555553</v>
      </c>
      <c r="N20" s="16"/>
      <c r="O20" s="16">
        <f t="shared" si="4"/>
        <v>0.5263888888888886</v>
      </c>
      <c r="P20" s="16"/>
      <c r="Q20" s="16">
        <f t="shared" si="5"/>
        <v>0.5416666666666663</v>
      </c>
    </row>
    <row r="21" spans="1:17" ht="15">
      <c r="A21" s="10">
        <v>10</v>
      </c>
      <c r="B21" s="10" t="s">
        <v>40</v>
      </c>
      <c r="C21" s="16">
        <v>0.479166666666666</v>
      </c>
      <c r="D21" s="16"/>
      <c r="E21" s="16">
        <f t="shared" si="6"/>
        <v>0.49027777777777715</v>
      </c>
      <c r="F21" s="16"/>
      <c r="G21" s="16">
        <f t="shared" si="0"/>
        <v>0.4958333333333327</v>
      </c>
      <c r="H21" s="16"/>
      <c r="I21" s="16">
        <f t="shared" si="1"/>
        <v>0.5048611111111104</v>
      </c>
      <c r="J21" s="16"/>
      <c r="K21" s="16">
        <f t="shared" si="2"/>
        <v>0.5194444444444437</v>
      </c>
      <c r="L21" s="16"/>
      <c r="M21" s="16">
        <f t="shared" si="3"/>
        <v>0.5249999999999992</v>
      </c>
      <c r="N21" s="16"/>
      <c r="O21" s="16">
        <f t="shared" si="4"/>
        <v>0.5333333333333325</v>
      </c>
      <c r="P21" s="16"/>
      <c r="Q21" s="16">
        <f t="shared" si="5"/>
        <v>0.5486111111111103</v>
      </c>
    </row>
    <row r="22" spans="1:17" ht="15">
      <c r="A22" s="10">
        <v>11</v>
      </c>
      <c r="B22" s="10" t="s">
        <v>39</v>
      </c>
      <c r="C22" s="16">
        <v>0.486111111111111</v>
      </c>
      <c r="D22" s="16"/>
      <c r="E22" s="16">
        <f t="shared" si="6"/>
        <v>0.4972222222222221</v>
      </c>
      <c r="F22" s="16"/>
      <c r="G22" s="16">
        <f t="shared" si="0"/>
        <v>0.5027777777777777</v>
      </c>
      <c r="H22" s="16"/>
      <c r="I22" s="16">
        <f t="shared" si="1"/>
        <v>0.5118055555555554</v>
      </c>
      <c r="J22" s="16"/>
      <c r="K22" s="16">
        <f t="shared" si="2"/>
        <v>0.5263888888888887</v>
      </c>
      <c r="L22" s="16"/>
      <c r="M22" s="16">
        <f t="shared" si="3"/>
        <v>0.5319444444444442</v>
      </c>
      <c r="N22" s="16"/>
      <c r="O22" s="16">
        <f t="shared" si="4"/>
        <v>0.5402777777777775</v>
      </c>
      <c r="P22" s="16"/>
      <c r="Q22" s="16">
        <f t="shared" si="5"/>
        <v>0.5555555555555552</v>
      </c>
    </row>
    <row r="23" spans="1:17" ht="15">
      <c r="A23" s="10">
        <v>12</v>
      </c>
      <c r="B23" s="10" t="s">
        <v>40</v>
      </c>
      <c r="C23" s="16">
        <v>0.493055555555555</v>
      </c>
      <c r="D23" s="16"/>
      <c r="E23" s="16">
        <f t="shared" si="6"/>
        <v>0.5041666666666661</v>
      </c>
      <c r="F23" s="16"/>
      <c r="G23" s="16">
        <f t="shared" si="0"/>
        <v>0.5097222222222216</v>
      </c>
      <c r="H23" s="16"/>
      <c r="I23" s="16">
        <f t="shared" si="1"/>
        <v>0.5187499999999994</v>
      </c>
      <c r="J23" s="16"/>
      <c r="K23" s="16">
        <f t="shared" si="2"/>
        <v>0.5333333333333327</v>
      </c>
      <c r="L23" s="16"/>
      <c r="M23" s="16">
        <f t="shared" si="3"/>
        <v>0.5388888888888882</v>
      </c>
      <c r="N23" s="16"/>
      <c r="O23" s="16">
        <f t="shared" si="4"/>
        <v>0.5472222222222215</v>
      </c>
      <c r="P23" s="16"/>
      <c r="Q23" s="16">
        <f t="shared" si="5"/>
        <v>0.5624999999999992</v>
      </c>
    </row>
    <row r="24" spans="1:17" ht="15">
      <c r="A24" s="10">
        <v>13</v>
      </c>
      <c r="B24" s="10" t="s">
        <v>39</v>
      </c>
      <c r="C24" s="16">
        <v>0.5</v>
      </c>
      <c r="D24" s="16"/>
      <c r="E24" s="16">
        <f t="shared" si="6"/>
        <v>0.5111111111111111</v>
      </c>
      <c r="F24" s="16"/>
      <c r="G24" s="16">
        <f t="shared" si="0"/>
        <v>0.5166666666666666</v>
      </c>
      <c r="H24" s="16"/>
      <c r="I24" s="16">
        <f t="shared" si="1"/>
        <v>0.5256944444444444</v>
      </c>
      <c r="J24" s="16"/>
      <c r="K24" s="16">
        <f t="shared" si="2"/>
        <v>0.5402777777777776</v>
      </c>
      <c r="L24" s="16"/>
      <c r="M24" s="16">
        <f t="shared" si="3"/>
        <v>0.5458333333333332</v>
      </c>
      <c r="N24" s="16"/>
      <c r="O24" s="16">
        <f t="shared" si="4"/>
        <v>0.5541666666666665</v>
      </c>
      <c r="P24" s="16"/>
      <c r="Q24" s="16">
        <f t="shared" si="5"/>
        <v>0.5694444444444442</v>
      </c>
    </row>
    <row r="25" spans="1:17" ht="15">
      <c r="A25" s="10">
        <v>14</v>
      </c>
      <c r="B25" s="10" t="s">
        <v>40</v>
      </c>
      <c r="C25" s="16">
        <v>0.506944444444444</v>
      </c>
      <c r="D25" s="16"/>
      <c r="E25" s="16">
        <f t="shared" si="6"/>
        <v>0.518055555555555</v>
      </c>
      <c r="F25" s="16"/>
      <c r="G25" s="16">
        <f t="shared" si="0"/>
        <v>0.5236111111111106</v>
      </c>
      <c r="H25" s="16"/>
      <c r="I25" s="16">
        <f t="shared" si="1"/>
        <v>0.5326388888888883</v>
      </c>
      <c r="J25" s="16"/>
      <c r="K25" s="16">
        <f t="shared" si="2"/>
        <v>0.5472222222222216</v>
      </c>
      <c r="L25" s="16"/>
      <c r="M25" s="16">
        <f t="shared" si="3"/>
        <v>0.5527777777777771</v>
      </c>
      <c r="N25" s="16"/>
      <c r="O25" s="16">
        <f t="shared" si="4"/>
        <v>0.5611111111111104</v>
      </c>
      <c r="P25" s="16"/>
      <c r="Q25" s="16">
        <f t="shared" si="5"/>
        <v>0.5763888888888882</v>
      </c>
    </row>
    <row r="26" spans="1:17" ht="15">
      <c r="A26" s="10">
        <v>15</v>
      </c>
      <c r="B26" s="10" t="s">
        <v>39</v>
      </c>
      <c r="C26" s="16">
        <v>0.513888888888889</v>
      </c>
      <c r="D26" s="16"/>
      <c r="E26" s="16">
        <f t="shared" si="6"/>
        <v>0.525</v>
      </c>
      <c r="F26" s="16"/>
      <c r="G26" s="16">
        <f t="shared" si="0"/>
        <v>0.5305555555555556</v>
      </c>
      <c r="H26" s="16"/>
      <c r="I26" s="16">
        <f t="shared" si="1"/>
        <v>0.5395833333333333</v>
      </c>
      <c r="J26" s="16"/>
      <c r="K26" s="16">
        <f t="shared" si="2"/>
        <v>0.5541666666666666</v>
      </c>
      <c r="L26" s="16"/>
      <c r="M26" s="16">
        <f t="shared" si="3"/>
        <v>0.5597222222222221</v>
      </c>
      <c r="N26" s="16"/>
      <c r="O26" s="16">
        <f t="shared" si="4"/>
        <v>0.5680555555555554</v>
      </c>
      <c r="P26" s="16"/>
      <c r="Q26" s="16">
        <f t="shared" si="5"/>
        <v>0.5833333333333331</v>
      </c>
    </row>
    <row r="27" spans="1:17" ht="15">
      <c r="A27" s="10">
        <v>16</v>
      </c>
      <c r="B27" s="10" t="s">
        <v>40</v>
      </c>
      <c r="C27" s="16">
        <v>0.520833333333333</v>
      </c>
      <c r="D27" s="16"/>
      <c r="E27" s="16">
        <f t="shared" si="6"/>
        <v>0.5319444444444441</v>
      </c>
      <c r="F27" s="16"/>
      <c r="G27" s="16">
        <f t="shared" si="0"/>
        <v>0.5374999999999996</v>
      </c>
      <c r="H27" s="16"/>
      <c r="I27" s="16">
        <f t="shared" si="1"/>
        <v>0.5465277777777774</v>
      </c>
      <c r="J27" s="16"/>
      <c r="K27" s="16">
        <f t="shared" si="2"/>
        <v>0.5611111111111107</v>
      </c>
      <c r="L27" s="16"/>
      <c r="M27" s="16">
        <f t="shared" si="3"/>
        <v>0.5666666666666662</v>
      </c>
      <c r="N27" s="16"/>
      <c r="O27" s="16">
        <f t="shared" si="4"/>
        <v>0.5749999999999995</v>
      </c>
      <c r="P27" s="16"/>
      <c r="Q27" s="16">
        <f t="shared" si="5"/>
        <v>0.5902777777777772</v>
      </c>
    </row>
    <row r="28" spans="1:17" ht="15">
      <c r="A28" s="10">
        <v>17</v>
      </c>
      <c r="B28" s="10" t="s">
        <v>39</v>
      </c>
      <c r="C28" s="16">
        <v>0.527777777777777</v>
      </c>
      <c r="D28" s="16"/>
      <c r="E28" s="16">
        <f>C28+$D$11</f>
        <v>0.5388888888888881</v>
      </c>
      <c r="F28" s="16"/>
      <c r="G28" s="16">
        <f>E28+$E$11+$F$11</f>
        <v>0.5444444444444436</v>
      </c>
      <c r="H28" s="16"/>
      <c r="I28" s="16">
        <f>G28+$G$11+$H$11</f>
        <v>0.5534722222222214</v>
      </c>
      <c r="J28" s="16"/>
      <c r="K28" s="16">
        <f>I28+$I$11+$J$11</f>
        <v>0.5680555555555546</v>
      </c>
      <c r="L28" s="16"/>
      <c r="M28" s="16">
        <f>K28+$K$11+$L$11</f>
        <v>0.5736111111111102</v>
      </c>
      <c r="N28" s="16"/>
      <c r="O28" s="16">
        <f>M28+$M$11+$N$11</f>
        <v>0.5819444444444435</v>
      </c>
      <c r="P28" s="16"/>
      <c r="Q28" s="16">
        <f>O28+$O$11+$P$11</f>
        <v>0.5972222222222212</v>
      </c>
    </row>
    <row r="29" spans="1:17" ht="15">
      <c r="A29" s="10">
        <v>18</v>
      </c>
      <c r="B29" s="10" t="s">
        <v>40</v>
      </c>
      <c r="C29" s="16">
        <v>0.534722222222221</v>
      </c>
      <c r="D29" s="16"/>
      <c r="E29" s="16">
        <f>C29+$D$11</f>
        <v>0.5458333333333321</v>
      </c>
      <c r="F29" s="16"/>
      <c r="G29" s="16">
        <f>E29+$E$11+$F$11</f>
        <v>0.5513888888888876</v>
      </c>
      <c r="H29" s="16"/>
      <c r="I29" s="16">
        <f>G29+$G$11+$H$11</f>
        <v>0.5604166666666653</v>
      </c>
      <c r="J29" s="16"/>
      <c r="K29" s="16">
        <f>I29+$I$11+$J$11</f>
        <v>0.5749999999999986</v>
      </c>
      <c r="L29" s="16"/>
      <c r="M29" s="16">
        <f>K29+$K$11+$L$11</f>
        <v>0.5805555555555542</v>
      </c>
      <c r="N29" s="16"/>
      <c r="O29" s="16">
        <f>M29+$M$11+$N$11</f>
        <v>0.5888888888888875</v>
      </c>
      <c r="P29" s="16"/>
      <c r="Q29" s="16">
        <f>O29+$O$11+$P$11</f>
        <v>0.6041666666666652</v>
      </c>
    </row>
    <row r="30" spans="1:17" ht="15">
      <c r="A30" s="10">
        <v>19</v>
      </c>
      <c r="B30" s="10" t="s">
        <v>39</v>
      </c>
      <c r="C30" s="16">
        <v>0.541666666666665</v>
      </c>
      <c r="D30" s="16"/>
      <c r="E30" s="16">
        <f>C30+$D$11</f>
        <v>0.552777777777776</v>
      </c>
      <c r="F30" s="16"/>
      <c r="G30" s="16">
        <f>E30+$E$11+$F$11</f>
        <v>0.5583333333333316</v>
      </c>
      <c r="H30" s="16"/>
      <c r="I30" s="16">
        <f>G30+$G$11+$H$11</f>
        <v>0.5673611111111093</v>
      </c>
      <c r="J30" s="16"/>
      <c r="K30" s="16">
        <f>I30+$I$11+$J$11</f>
        <v>0.5819444444444426</v>
      </c>
      <c r="L30" s="16"/>
      <c r="M30" s="16">
        <f>K30+$K$11+$L$11</f>
        <v>0.5874999999999981</v>
      </c>
      <c r="N30" s="16"/>
      <c r="O30" s="16">
        <f>M30+$M$11+$N$11</f>
        <v>0.5958333333333314</v>
      </c>
      <c r="P30" s="16"/>
      <c r="Q30" s="16">
        <f>O30+$O$11+$P$11</f>
        <v>0.6111111111111092</v>
      </c>
    </row>
    <row r="31" spans="1:17" ht="15">
      <c r="A31" s="10">
        <v>20</v>
      </c>
      <c r="B31" s="10" t="s">
        <v>40</v>
      </c>
      <c r="C31" s="16">
        <v>0.548611111111109</v>
      </c>
      <c r="D31" s="16"/>
      <c r="E31" s="16">
        <f>C31+$D$11</f>
        <v>0.5597222222222201</v>
      </c>
      <c r="F31" s="16"/>
      <c r="G31" s="16">
        <f>E31+$E$11+$F$11</f>
        <v>0.5652777777777757</v>
      </c>
      <c r="H31" s="16"/>
      <c r="I31" s="16">
        <f>G31+$G$11+$H$11</f>
        <v>0.5743055555555534</v>
      </c>
      <c r="J31" s="16"/>
      <c r="K31" s="16">
        <f>I31+$I$11+$J$11</f>
        <v>0.5888888888888867</v>
      </c>
      <c r="L31" s="16"/>
      <c r="M31" s="16">
        <f>K31+$K$11+$L$11</f>
        <v>0.5944444444444422</v>
      </c>
      <c r="N31" s="16"/>
      <c r="O31" s="16">
        <f>M31+$M$11+$N$11</f>
        <v>0.6027777777777755</v>
      </c>
      <c r="P31" s="16"/>
      <c r="Q31" s="16">
        <f>O31+$O$11+$P$11</f>
        <v>0.6180555555555532</v>
      </c>
    </row>
  </sheetData>
  <sheetProtection/>
  <printOptions/>
  <pageMargins left="0.16" right="0.16" top="0.18" bottom="0.21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2:O26"/>
  <sheetViews>
    <sheetView zoomScale="75" zoomScaleNormal="75" zoomScalePageLayoutView="0" workbookViewId="0" topLeftCell="A1">
      <selection activeCell="H1" sqref="H1:L16384"/>
    </sheetView>
  </sheetViews>
  <sheetFormatPr defaultColWidth="9.140625" defaultRowHeight="12.75"/>
  <cols>
    <col min="1" max="1" width="6.8515625" style="1" customWidth="1"/>
    <col min="2" max="2" width="19.28125" style="1" customWidth="1"/>
    <col min="3" max="3" width="12.7109375" style="1" hidden="1" customWidth="1"/>
    <col min="4" max="4" width="19.28125" style="1" customWidth="1"/>
    <col min="5" max="5" width="12.28125" style="1" hidden="1" customWidth="1"/>
    <col min="6" max="6" width="19.28125" style="1" customWidth="1"/>
    <col min="7" max="7" width="12.28125" style="1" hidden="1" customWidth="1"/>
    <col min="8" max="8" width="19.28125" style="1" customWidth="1"/>
    <col min="9" max="9" width="12.28125" style="1" hidden="1" customWidth="1"/>
    <col min="10" max="10" width="19.28125" style="1" customWidth="1"/>
    <col min="11" max="11" width="12.28125" style="1" hidden="1" customWidth="1"/>
    <col min="12" max="12" width="19.28125" style="1" customWidth="1"/>
    <col min="13" max="13" width="12.28125" style="1" hidden="1" customWidth="1"/>
    <col min="14" max="14" width="19.28125" style="1" customWidth="1"/>
    <col min="15" max="15" width="12.28125" style="1" hidden="1" customWidth="1"/>
    <col min="16" max="16384" width="9.140625" style="1" customWidth="1"/>
  </cols>
  <sheetData>
    <row r="2" spans="6:10" s="24" customFormat="1" ht="15" customHeight="1">
      <c r="F2" s="46" t="s">
        <v>18</v>
      </c>
      <c r="G2" s="46"/>
      <c r="H2" s="46"/>
      <c r="I2" s="46"/>
      <c r="J2" s="46"/>
    </row>
    <row r="3" spans="6:10" s="24" customFormat="1" ht="15" customHeight="1">
      <c r="F3" s="42" t="s">
        <v>50</v>
      </c>
      <c r="G3" s="42"/>
      <c r="H3" s="42"/>
      <c r="I3" s="42"/>
      <c r="J3" s="42"/>
    </row>
    <row r="4" spans="2:14" ht="21.75" customHeight="1">
      <c r="B4" s="4" t="s">
        <v>19</v>
      </c>
      <c r="C4" s="43" t="s">
        <v>20</v>
      </c>
      <c r="D4" s="44"/>
      <c r="E4" s="44"/>
      <c r="F4" s="44"/>
      <c r="G4" s="44"/>
      <c r="H4" s="14" t="s">
        <v>1</v>
      </c>
      <c r="J4" s="22">
        <v>0.5069444444444444</v>
      </c>
      <c r="K4" s="21"/>
      <c r="L4" s="7" t="s">
        <v>14</v>
      </c>
      <c r="M4" s="20"/>
      <c r="N4" s="22">
        <f>N9+O7</f>
        <v>0.5763888888888886</v>
      </c>
    </row>
    <row r="5" spans="2:15" ht="18.75" customHeight="1">
      <c r="B5" s="18">
        <v>0.006944444444444444</v>
      </c>
      <c r="C5" s="15"/>
      <c r="D5" s="5">
        <v>1</v>
      </c>
      <c r="E5" s="5"/>
      <c r="F5" s="5">
        <v>2</v>
      </c>
      <c r="G5" s="5"/>
      <c r="H5" s="5">
        <v>3</v>
      </c>
      <c r="I5" s="5"/>
      <c r="J5" s="5">
        <v>4</v>
      </c>
      <c r="K5" s="5"/>
      <c r="L5" s="5">
        <v>5</v>
      </c>
      <c r="M5" s="5"/>
      <c r="N5" s="5">
        <v>6</v>
      </c>
      <c r="O5" s="4"/>
    </row>
    <row r="6" spans="2:15" s="2" customFormat="1" ht="18.75" customHeight="1">
      <c r="B6" s="5" t="s">
        <v>22</v>
      </c>
      <c r="C6" s="5" t="s">
        <v>2</v>
      </c>
      <c r="D6" s="5" t="s">
        <v>12</v>
      </c>
      <c r="E6" s="5" t="s">
        <v>4</v>
      </c>
      <c r="F6" s="5" t="s">
        <v>6</v>
      </c>
      <c r="G6" s="5" t="s">
        <v>5</v>
      </c>
      <c r="H6" s="5" t="s">
        <v>31</v>
      </c>
      <c r="I6" s="5" t="s">
        <v>7</v>
      </c>
      <c r="J6" s="5" t="s">
        <v>3</v>
      </c>
      <c r="K6" s="5" t="s">
        <v>8</v>
      </c>
      <c r="L6" s="5" t="s">
        <v>11</v>
      </c>
      <c r="M6" s="5" t="s">
        <v>9</v>
      </c>
      <c r="N6" s="5" t="s">
        <v>10</v>
      </c>
      <c r="O6" s="5" t="s">
        <v>13</v>
      </c>
    </row>
    <row r="7" spans="2:15" s="2" customFormat="1" ht="18.75" customHeight="1">
      <c r="B7" s="5" t="s">
        <v>21</v>
      </c>
      <c r="C7" s="26">
        <v>0.011111111111111112</v>
      </c>
      <c r="D7" s="26">
        <v>0.004166666666666667</v>
      </c>
      <c r="E7" s="26">
        <v>0.001388888888888889</v>
      </c>
      <c r="F7" s="26">
        <v>0.004166666666666667</v>
      </c>
      <c r="G7" s="26">
        <v>0.004861111111111111</v>
      </c>
      <c r="H7" s="26">
        <v>0.005555555555555556</v>
      </c>
      <c r="I7" s="26">
        <v>0.009027777777777779</v>
      </c>
      <c r="J7" s="26">
        <v>0.004166666666666667</v>
      </c>
      <c r="K7" s="26">
        <v>0.001388888888888889</v>
      </c>
      <c r="L7" s="26">
        <v>0.004166666666666667</v>
      </c>
      <c r="M7" s="26">
        <v>0.004166666666666667</v>
      </c>
      <c r="N7" s="26">
        <v>0.004166666666666667</v>
      </c>
      <c r="O7" s="26">
        <v>0.011111111111111112</v>
      </c>
    </row>
    <row r="8" spans="2:15" s="2" customFormat="1" ht="18.75" customHeight="1">
      <c r="B8" s="19" t="s">
        <v>33</v>
      </c>
      <c r="C8" s="9"/>
      <c r="D8" s="18">
        <f>J4+C7</f>
        <v>0.5180555555555555</v>
      </c>
      <c r="E8" s="3"/>
      <c r="F8" s="18">
        <f>D9+E7</f>
        <v>0.523611111111111</v>
      </c>
      <c r="G8" s="3"/>
      <c r="H8" s="18">
        <f>F9+G7</f>
        <v>0.5326388888888888</v>
      </c>
      <c r="I8" s="3"/>
      <c r="J8" s="18">
        <f>H9+I7</f>
        <v>0.547222222222222</v>
      </c>
      <c r="K8" s="3"/>
      <c r="L8" s="18">
        <f>J9+K7</f>
        <v>0.5527777777777776</v>
      </c>
      <c r="M8" s="3"/>
      <c r="N8" s="18">
        <f>L9+M7</f>
        <v>0.5611111111111109</v>
      </c>
      <c r="O8" s="3"/>
    </row>
    <row r="9" spans="2:15" s="2" customFormat="1" ht="18.75" customHeight="1">
      <c r="B9" s="19" t="s">
        <v>34</v>
      </c>
      <c r="C9" s="8"/>
      <c r="D9" s="18">
        <f>D8+D7</f>
        <v>0.5222222222222221</v>
      </c>
      <c r="E9" s="3"/>
      <c r="F9" s="18">
        <f>F8+F7</f>
        <v>0.5277777777777777</v>
      </c>
      <c r="G9" s="3"/>
      <c r="H9" s="18">
        <f>H8+H7</f>
        <v>0.5381944444444443</v>
      </c>
      <c r="I9" s="3"/>
      <c r="J9" s="18">
        <f>J8+J7</f>
        <v>0.5513888888888887</v>
      </c>
      <c r="K9" s="3"/>
      <c r="L9" s="18">
        <f>L8+L7</f>
        <v>0.5569444444444442</v>
      </c>
      <c r="M9" s="3"/>
      <c r="N9" s="18">
        <f>N8+N7</f>
        <v>0.5652777777777775</v>
      </c>
      <c r="O9" s="3"/>
    </row>
    <row r="10" spans="2:15" ht="29.25" customHeight="1">
      <c r="B10" s="5" t="s">
        <v>23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20.25" customHeight="1">
      <c r="B11" s="25" t="s">
        <v>24</v>
      </c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4" ht="18">
      <c r="B12" s="45" t="s">
        <v>38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2:14" ht="63.75" customHeight="1">
      <c r="B13" s="23">
        <v>31</v>
      </c>
      <c r="C13" s="23"/>
      <c r="D13" s="23">
        <v>32</v>
      </c>
      <c r="E13" s="23"/>
      <c r="F13" s="23">
        <v>33</v>
      </c>
      <c r="G13" s="23"/>
      <c r="H13" s="23">
        <v>34</v>
      </c>
      <c r="I13" s="23"/>
      <c r="J13" s="23">
        <v>35</v>
      </c>
      <c r="K13" s="23"/>
      <c r="L13" s="23">
        <v>36</v>
      </c>
      <c r="M13" s="23"/>
      <c r="N13" s="23">
        <v>37</v>
      </c>
    </row>
    <row r="14" ht="8.25" customHeight="1"/>
    <row r="15" spans="2:14" ht="18">
      <c r="B15" s="24"/>
      <c r="C15" s="24"/>
      <c r="D15" s="24"/>
      <c r="E15" s="24"/>
      <c r="F15" s="46" t="s">
        <v>18</v>
      </c>
      <c r="G15" s="46"/>
      <c r="H15" s="46"/>
      <c r="I15" s="46"/>
      <c r="J15" s="46"/>
      <c r="K15" s="24"/>
      <c r="L15" s="24"/>
      <c r="M15" s="24"/>
      <c r="N15" s="24"/>
    </row>
    <row r="16" spans="2:14" ht="18">
      <c r="B16" s="24"/>
      <c r="C16" s="24"/>
      <c r="D16" s="24"/>
      <c r="E16" s="24"/>
      <c r="F16" s="42" t="s">
        <v>51</v>
      </c>
      <c r="G16" s="42"/>
      <c r="H16" s="42"/>
      <c r="I16" s="42"/>
      <c r="J16" s="42"/>
      <c r="K16" s="24"/>
      <c r="L16" s="24"/>
      <c r="M16" s="24"/>
      <c r="N16" s="24"/>
    </row>
    <row r="17" spans="2:14" ht="20.25" customHeight="1">
      <c r="B17" s="4" t="s">
        <v>19</v>
      </c>
      <c r="C17" s="43" t="s">
        <v>20</v>
      </c>
      <c r="D17" s="44"/>
      <c r="E17" s="44"/>
      <c r="F17" s="44"/>
      <c r="G17" s="44"/>
      <c r="H17" s="14" t="s">
        <v>1</v>
      </c>
      <c r="J17" s="22">
        <v>0.513888888888889</v>
      </c>
      <c r="K17" s="21"/>
      <c r="L17" s="7" t="s">
        <v>14</v>
      </c>
      <c r="M17" s="20"/>
      <c r="N17" s="22">
        <f>N22+O20</f>
        <v>0.5833333333333331</v>
      </c>
    </row>
    <row r="18" spans="2:14" ht="18.75" customHeight="1">
      <c r="B18" s="18">
        <v>0.006944444444444444</v>
      </c>
      <c r="C18" s="15"/>
      <c r="D18" s="5">
        <v>1</v>
      </c>
      <c r="E18" s="5"/>
      <c r="F18" s="5">
        <v>2</v>
      </c>
      <c r="G18" s="5"/>
      <c r="H18" s="5">
        <v>3</v>
      </c>
      <c r="I18" s="5"/>
      <c r="J18" s="5">
        <v>4</v>
      </c>
      <c r="K18" s="5"/>
      <c r="L18" s="5">
        <v>5</v>
      </c>
      <c r="M18" s="5"/>
      <c r="N18" s="5">
        <v>6</v>
      </c>
    </row>
    <row r="19" spans="2:15" ht="18.75" customHeight="1">
      <c r="B19" s="5" t="s">
        <v>22</v>
      </c>
      <c r="C19" s="5" t="s">
        <v>2</v>
      </c>
      <c r="D19" s="5" t="s">
        <v>12</v>
      </c>
      <c r="E19" s="5" t="s">
        <v>4</v>
      </c>
      <c r="F19" s="5" t="s">
        <v>6</v>
      </c>
      <c r="G19" s="5" t="s">
        <v>5</v>
      </c>
      <c r="H19" s="5" t="s">
        <v>31</v>
      </c>
      <c r="I19" s="5" t="s">
        <v>7</v>
      </c>
      <c r="J19" s="5" t="s">
        <v>3</v>
      </c>
      <c r="K19" s="5" t="s">
        <v>8</v>
      </c>
      <c r="L19" s="5" t="s">
        <v>11</v>
      </c>
      <c r="M19" s="5" t="s">
        <v>9</v>
      </c>
      <c r="N19" s="5" t="s">
        <v>10</v>
      </c>
      <c r="O19" s="5" t="s">
        <v>13</v>
      </c>
    </row>
    <row r="20" spans="2:15" ht="18.75" customHeight="1">
      <c r="B20" s="5" t="s">
        <v>21</v>
      </c>
      <c r="C20" s="26">
        <v>0.011111111111111112</v>
      </c>
      <c r="D20" s="26">
        <v>0.004166666666666667</v>
      </c>
      <c r="E20" s="26">
        <v>0.001388888888888889</v>
      </c>
      <c r="F20" s="26">
        <v>0.004166666666666667</v>
      </c>
      <c r="G20" s="26">
        <v>0.004861111111111111</v>
      </c>
      <c r="H20" s="26">
        <v>0.005555555555555556</v>
      </c>
      <c r="I20" s="26">
        <v>0.009027777777777779</v>
      </c>
      <c r="J20" s="26">
        <v>0.004166666666666667</v>
      </c>
      <c r="K20" s="26">
        <v>0.001388888888888889</v>
      </c>
      <c r="L20" s="26">
        <v>0.004166666666666667</v>
      </c>
      <c r="M20" s="26">
        <v>0.004166666666666667</v>
      </c>
      <c r="N20" s="26">
        <v>0.004166666666666667</v>
      </c>
      <c r="O20" s="26">
        <v>0.011111111111111112</v>
      </c>
    </row>
    <row r="21" spans="2:14" ht="18.75" customHeight="1">
      <c r="B21" s="19" t="s">
        <v>33</v>
      </c>
      <c r="C21" s="9"/>
      <c r="D21" s="18">
        <f>J17+C20</f>
        <v>0.525</v>
      </c>
      <c r="E21" s="3"/>
      <c r="F21" s="18">
        <f>D22+E20</f>
        <v>0.5305555555555556</v>
      </c>
      <c r="G21" s="3"/>
      <c r="H21" s="18">
        <f>F22+G20</f>
        <v>0.5395833333333333</v>
      </c>
      <c r="I21" s="3"/>
      <c r="J21" s="18">
        <f>H22+I20</f>
        <v>0.5541666666666666</v>
      </c>
      <c r="K21" s="3"/>
      <c r="L21" s="18">
        <f>J22+K20</f>
        <v>0.5597222222222221</v>
      </c>
      <c r="M21" s="3"/>
      <c r="N21" s="18">
        <f>L22+M20</f>
        <v>0.5680555555555554</v>
      </c>
    </row>
    <row r="22" spans="2:14" ht="18.75" customHeight="1">
      <c r="B22" s="19" t="s">
        <v>34</v>
      </c>
      <c r="C22" s="8"/>
      <c r="D22" s="18">
        <f>D21+D20</f>
        <v>0.5291666666666667</v>
      </c>
      <c r="E22" s="3"/>
      <c r="F22" s="18">
        <f>F21+F20</f>
        <v>0.5347222222222222</v>
      </c>
      <c r="G22" s="3"/>
      <c r="H22" s="18">
        <f>H21+H20</f>
        <v>0.5451388888888888</v>
      </c>
      <c r="I22" s="3"/>
      <c r="J22" s="18">
        <f>J21+J20</f>
        <v>0.5583333333333332</v>
      </c>
      <c r="K22" s="3"/>
      <c r="L22" s="18">
        <f>L21+L20</f>
        <v>0.5638888888888888</v>
      </c>
      <c r="M22" s="3"/>
      <c r="N22" s="18">
        <f>N21+N20</f>
        <v>0.5722222222222221</v>
      </c>
    </row>
    <row r="23" spans="2:14" ht="30" customHeight="1">
      <c r="B23" s="5" t="s">
        <v>23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8">
      <c r="B24" s="25" t="s">
        <v>24</v>
      </c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8">
      <c r="B25" s="45" t="s">
        <v>38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2:14" ht="63" customHeight="1">
      <c r="B26" s="23">
        <v>31</v>
      </c>
      <c r="C26" s="23"/>
      <c r="D26" s="23">
        <v>32</v>
      </c>
      <c r="E26" s="23"/>
      <c r="F26" s="23">
        <v>33</v>
      </c>
      <c r="G26" s="23"/>
      <c r="H26" s="23">
        <v>34</v>
      </c>
      <c r="I26" s="23"/>
      <c r="J26" s="23">
        <v>35</v>
      </c>
      <c r="K26" s="23"/>
      <c r="L26" s="23">
        <v>36</v>
      </c>
      <c r="M26" s="23"/>
      <c r="N26" s="23">
        <v>37</v>
      </c>
    </row>
  </sheetData>
  <sheetProtection/>
  <mergeCells count="8">
    <mergeCell ref="F3:J3"/>
    <mergeCell ref="F2:J2"/>
    <mergeCell ref="B12:N12"/>
    <mergeCell ref="F15:J15"/>
    <mergeCell ref="F16:J16"/>
    <mergeCell ref="C17:G17"/>
    <mergeCell ref="B25:N25"/>
    <mergeCell ref="C4:G4"/>
  </mergeCells>
  <printOptions/>
  <pageMargins left="0.35" right="0.33" top="0.18" bottom="0.19" header="0.16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AB14"/>
  <sheetViews>
    <sheetView zoomScale="75" zoomScaleNormal="75" zoomScalePageLayoutView="0" workbookViewId="0" topLeftCell="A1">
      <selection activeCell="Q27" sqref="Q27"/>
    </sheetView>
  </sheetViews>
  <sheetFormatPr defaultColWidth="9.140625" defaultRowHeight="12.75"/>
  <cols>
    <col min="1" max="1" width="4.140625" style="13" customWidth="1"/>
    <col min="2" max="3" width="4.00390625" style="13" hidden="1" customWidth="1"/>
    <col min="4" max="4" width="24.140625" style="13" customWidth="1"/>
    <col min="5" max="5" width="4.28125" style="13" hidden="1" customWidth="1"/>
    <col min="6" max="6" width="8.8515625" style="13" customWidth="1"/>
    <col min="7" max="7" width="9.57421875" style="13" customWidth="1"/>
    <col min="8" max="8" width="9.57421875" style="13" hidden="1" customWidth="1"/>
    <col min="9" max="9" width="9.57421875" style="13" customWidth="1"/>
    <col min="10" max="10" width="9.57421875" style="13" hidden="1" customWidth="1"/>
    <col min="11" max="11" width="9.57421875" style="13" customWidth="1"/>
    <col min="12" max="12" width="9.57421875" style="13" hidden="1" customWidth="1"/>
    <col min="13" max="13" width="9.57421875" style="13" customWidth="1"/>
    <col min="14" max="14" width="9.57421875" style="13" hidden="1" customWidth="1"/>
    <col min="15" max="15" width="9.57421875" style="13" customWidth="1"/>
    <col min="16" max="16" width="9.57421875" style="13" hidden="1" customWidth="1"/>
    <col min="17" max="17" width="9.57421875" style="13" customWidth="1"/>
    <col min="18" max="18" width="9.57421875" style="13" hidden="1" customWidth="1"/>
    <col min="19" max="19" width="8.8515625" style="13" customWidth="1"/>
    <col min="20" max="20" width="9.57421875" style="13" hidden="1" customWidth="1"/>
    <col min="21" max="21" width="10.00390625" style="13" hidden="1" customWidth="1"/>
    <col min="22" max="22" width="9.421875" style="13" customWidth="1"/>
    <col min="23" max="23" width="10.7109375" style="13" hidden="1" customWidth="1"/>
    <col min="24" max="24" width="11.421875" style="13" hidden="1" customWidth="1"/>
    <col min="25" max="25" width="11.421875" style="13" customWidth="1"/>
    <col min="26" max="26" width="6.7109375" style="13" customWidth="1"/>
    <col min="27" max="27" width="5.28125" style="13" customWidth="1"/>
    <col min="28" max="16384" width="9.140625" style="13" customWidth="1"/>
  </cols>
  <sheetData>
    <row r="2" spans="1:22" ht="15" hidden="1">
      <c r="A2" s="37"/>
      <c r="D2" s="37"/>
      <c r="G2" s="37"/>
      <c r="I2" s="37"/>
      <c r="K2" s="37"/>
      <c r="M2" s="37"/>
      <c r="O2" s="37"/>
      <c r="Q2" s="37"/>
      <c r="S2" s="37"/>
      <c r="V2" s="37"/>
    </row>
    <row r="3" spans="4:26" ht="15">
      <c r="D3" s="13" t="s">
        <v>27</v>
      </c>
      <c r="K3" s="13" t="s">
        <v>44</v>
      </c>
      <c r="U3" s="32">
        <v>0.06944444444444443</v>
      </c>
      <c r="V3" s="27"/>
      <c r="Y3" s="38" t="s">
        <v>45</v>
      </c>
      <c r="Z3" s="38"/>
    </row>
    <row r="4" spans="1:28" ht="21" customHeight="1">
      <c r="A4" s="51" t="s">
        <v>0</v>
      </c>
      <c r="B4" s="53" t="s">
        <v>41</v>
      </c>
      <c r="C4" s="55" t="s">
        <v>42</v>
      </c>
      <c r="D4" s="51" t="s">
        <v>16</v>
      </c>
      <c r="E4" s="51" t="s">
        <v>17</v>
      </c>
      <c r="F4" s="28" t="s">
        <v>1</v>
      </c>
      <c r="G4" s="28" t="s">
        <v>12</v>
      </c>
      <c r="H4" s="28" t="s">
        <v>46</v>
      </c>
      <c r="I4" s="28" t="s">
        <v>6</v>
      </c>
      <c r="J4" s="28" t="s">
        <v>46</v>
      </c>
      <c r="K4" s="28" t="s">
        <v>31</v>
      </c>
      <c r="L4" s="28" t="s">
        <v>46</v>
      </c>
      <c r="M4" s="28" t="s">
        <v>3</v>
      </c>
      <c r="N4" s="28" t="s">
        <v>46</v>
      </c>
      <c r="O4" s="28" t="s">
        <v>11</v>
      </c>
      <c r="P4" s="28" t="s">
        <v>46</v>
      </c>
      <c r="Q4" s="28" t="s">
        <v>10</v>
      </c>
      <c r="R4" s="28" t="s">
        <v>46</v>
      </c>
      <c r="S4" s="28" t="s">
        <v>47</v>
      </c>
      <c r="T4" s="28" t="s">
        <v>46</v>
      </c>
      <c r="U4" s="48" t="s">
        <v>26</v>
      </c>
      <c r="V4" s="48" t="s">
        <v>26</v>
      </c>
      <c r="W4" s="50" t="s">
        <v>28</v>
      </c>
      <c r="X4" s="50" t="s">
        <v>29</v>
      </c>
      <c r="Y4" s="50" t="s">
        <v>29</v>
      </c>
      <c r="Z4" s="47" t="s">
        <v>48</v>
      </c>
      <c r="AA4" s="47" t="s">
        <v>30</v>
      </c>
      <c r="AB4" s="47" t="s">
        <v>49</v>
      </c>
    </row>
    <row r="5" spans="1:28" ht="61.5" customHeight="1">
      <c r="A5" s="52"/>
      <c r="B5" s="54"/>
      <c r="C5" s="56"/>
      <c r="D5" s="52"/>
      <c r="E5" s="52"/>
      <c r="F5" s="29" t="s">
        <v>25</v>
      </c>
      <c r="G5" s="31">
        <v>0.004166666666666667</v>
      </c>
      <c r="H5" s="31"/>
      <c r="I5" s="31">
        <v>0.004166666666666667</v>
      </c>
      <c r="J5" s="31"/>
      <c r="K5" s="31">
        <v>0.005555555555555556</v>
      </c>
      <c r="L5" s="31"/>
      <c r="M5" s="31">
        <v>0.004166666666666667</v>
      </c>
      <c r="N5" s="31"/>
      <c r="O5" s="31">
        <v>0.004166666666666667</v>
      </c>
      <c r="P5" s="31"/>
      <c r="Q5" s="31">
        <v>0.004166666666666667</v>
      </c>
      <c r="R5" s="31"/>
      <c r="S5" s="41" t="s">
        <v>64</v>
      </c>
      <c r="T5" s="31"/>
      <c r="U5" s="49"/>
      <c r="V5" s="49"/>
      <c r="W5" s="50"/>
      <c r="X5" s="50"/>
      <c r="Y5" s="50"/>
      <c r="Z5" s="47"/>
      <c r="AA5" s="47"/>
      <c r="AB5" s="47"/>
    </row>
    <row r="6" spans="1:28" ht="21" customHeight="1">
      <c r="A6" s="12">
        <v>1</v>
      </c>
      <c r="B6" s="12"/>
      <c r="C6" s="12"/>
      <c r="D6" s="30" t="s">
        <v>53</v>
      </c>
      <c r="E6" s="12" t="s">
        <v>43</v>
      </c>
      <c r="F6" s="31">
        <v>0.4236111111111111</v>
      </c>
      <c r="G6" s="33">
        <v>20</v>
      </c>
      <c r="H6" s="36">
        <f aca="true" t="shared" si="0" ref="H6:H11">IF(G6="н/п",0,G6)</f>
        <v>20</v>
      </c>
      <c r="I6" s="33">
        <v>0</v>
      </c>
      <c r="J6" s="36">
        <f aca="true" t="shared" si="1" ref="J6:J11">IF(I6="н/п",0,I6)</f>
        <v>0</v>
      </c>
      <c r="K6" s="33">
        <v>7</v>
      </c>
      <c r="L6" s="36">
        <f aca="true" t="shared" si="2" ref="L6:L11">IF(K6="н/п",0,K6)</f>
        <v>7</v>
      </c>
      <c r="M6" s="33">
        <v>0</v>
      </c>
      <c r="N6" s="36">
        <f aca="true" t="shared" si="3" ref="N6:N11">IF(M6="н/п",0,M6)</f>
        <v>0</v>
      </c>
      <c r="O6" s="33">
        <v>3</v>
      </c>
      <c r="P6" s="36">
        <f aca="true" t="shared" si="4" ref="P6:P11">IF(O6="н/п",0,O6)</f>
        <v>3</v>
      </c>
      <c r="Q6" s="33">
        <v>0</v>
      </c>
      <c r="R6" s="36">
        <f aca="true" t="shared" si="5" ref="R6:R11">IF(Q6="н/п",0,Q6)</f>
        <v>0</v>
      </c>
      <c r="S6" s="33">
        <v>0</v>
      </c>
      <c r="T6" s="36">
        <f aca="true" t="shared" si="6" ref="T6:T11">S6*4</f>
        <v>0</v>
      </c>
      <c r="U6" s="31">
        <f aca="true" t="shared" si="7" ref="U6:U11">F6+$U$3</f>
        <v>0.4930555555555555</v>
      </c>
      <c r="V6" s="31">
        <v>0.4902777777777778</v>
      </c>
      <c r="W6" s="31">
        <f aca="true" t="shared" si="8" ref="W6:W11">V6-U6</f>
        <v>-0.0027777777777777124</v>
      </c>
      <c r="X6" s="40">
        <f aca="true" t="shared" si="9" ref="X6:X11">W6/TIME(0,0,60)</f>
        <v>-3.999999999999906</v>
      </c>
      <c r="Y6" s="40">
        <f aca="true" t="shared" si="10" ref="Y6:Y11">IF(X6&gt;=0,X6,0)</f>
        <v>0</v>
      </c>
      <c r="Z6" s="40">
        <f aca="true" t="shared" si="11" ref="Z6:Z11">Y6+T6+R6+P6+N6+L6+J6+H6</f>
        <v>30</v>
      </c>
      <c r="AA6" s="12">
        <v>1</v>
      </c>
      <c r="AB6" s="12">
        <v>0</v>
      </c>
    </row>
    <row r="7" spans="1:28" ht="21" customHeight="1">
      <c r="A7" s="12">
        <v>2</v>
      </c>
      <c r="B7" s="12"/>
      <c r="C7" s="12"/>
      <c r="D7" s="30" t="s">
        <v>52</v>
      </c>
      <c r="E7" s="12" t="s">
        <v>15</v>
      </c>
      <c r="F7" s="31">
        <v>0.4166666666666667</v>
      </c>
      <c r="G7" s="33">
        <v>24</v>
      </c>
      <c r="H7" s="36">
        <f t="shared" si="0"/>
        <v>24</v>
      </c>
      <c r="I7" s="33">
        <v>6</v>
      </c>
      <c r="J7" s="36">
        <f t="shared" si="1"/>
        <v>6</v>
      </c>
      <c r="K7" s="33">
        <v>11</v>
      </c>
      <c r="L7" s="36">
        <f t="shared" si="2"/>
        <v>11</v>
      </c>
      <c r="M7" s="33">
        <v>0</v>
      </c>
      <c r="N7" s="36">
        <f t="shared" si="3"/>
        <v>0</v>
      </c>
      <c r="O7" s="33">
        <v>3</v>
      </c>
      <c r="P7" s="36">
        <f t="shared" si="4"/>
        <v>3</v>
      </c>
      <c r="Q7" s="33">
        <v>23</v>
      </c>
      <c r="R7" s="36">
        <f t="shared" si="5"/>
        <v>23</v>
      </c>
      <c r="S7" s="33">
        <v>0</v>
      </c>
      <c r="T7" s="36">
        <f t="shared" si="6"/>
        <v>0</v>
      </c>
      <c r="U7" s="31">
        <f t="shared" si="7"/>
        <v>0.4861111111111111</v>
      </c>
      <c r="V7" s="31">
        <v>0.4861111111111111</v>
      </c>
      <c r="W7" s="31">
        <f t="shared" si="8"/>
        <v>0</v>
      </c>
      <c r="X7" s="40">
        <f t="shared" si="9"/>
        <v>0</v>
      </c>
      <c r="Y7" s="40">
        <f t="shared" si="10"/>
        <v>0</v>
      </c>
      <c r="Z7" s="40">
        <f t="shared" si="11"/>
        <v>67</v>
      </c>
      <c r="AA7" s="12">
        <v>2</v>
      </c>
      <c r="AB7" s="12">
        <v>0</v>
      </c>
    </row>
    <row r="8" spans="1:28" ht="21" customHeight="1">
      <c r="A8" s="12">
        <v>3</v>
      </c>
      <c r="B8" s="12"/>
      <c r="C8" s="12"/>
      <c r="D8" s="30" t="s">
        <v>56</v>
      </c>
      <c r="E8" s="12" t="s">
        <v>15</v>
      </c>
      <c r="F8" s="31">
        <v>0.4583333333333333</v>
      </c>
      <c r="G8" s="33">
        <v>21</v>
      </c>
      <c r="H8" s="36">
        <f t="shared" si="0"/>
        <v>21</v>
      </c>
      <c r="I8" s="33">
        <v>39</v>
      </c>
      <c r="J8" s="36">
        <f t="shared" si="1"/>
        <v>39</v>
      </c>
      <c r="K8" s="33">
        <v>8</v>
      </c>
      <c r="L8" s="36">
        <f t="shared" si="2"/>
        <v>8</v>
      </c>
      <c r="M8" s="33">
        <v>0</v>
      </c>
      <c r="N8" s="36">
        <f t="shared" si="3"/>
        <v>0</v>
      </c>
      <c r="O8" s="33">
        <v>0</v>
      </c>
      <c r="P8" s="36">
        <f t="shared" si="4"/>
        <v>0</v>
      </c>
      <c r="Q8" s="33">
        <v>20</v>
      </c>
      <c r="R8" s="36">
        <f t="shared" si="5"/>
        <v>20</v>
      </c>
      <c r="S8" s="33">
        <v>2</v>
      </c>
      <c r="T8" s="36">
        <f t="shared" si="6"/>
        <v>8</v>
      </c>
      <c r="U8" s="31">
        <f t="shared" si="7"/>
        <v>0.5277777777777778</v>
      </c>
      <c r="V8" s="31">
        <v>0.5256944444444445</v>
      </c>
      <c r="W8" s="31">
        <f t="shared" si="8"/>
        <v>-0.002083333333333326</v>
      </c>
      <c r="X8" s="40">
        <f t="shared" si="9"/>
        <v>-2.9999999999999893</v>
      </c>
      <c r="Y8" s="40">
        <f t="shared" si="10"/>
        <v>0</v>
      </c>
      <c r="Z8" s="40">
        <f t="shared" si="11"/>
        <v>96</v>
      </c>
      <c r="AA8" s="12">
        <v>3</v>
      </c>
      <c r="AB8" s="12">
        <v>0</v>
      </c>
    </row>
    <row r="9" spans="1:28" ht="21" customHeight="1">
      <c r="A9" s="12">
        <v>4</v>
      </c>
      <c r="B9" s="12"/>
      <c r="C9" s="12"/>
      <c r="D9" s="30" t="s">
        <v>57</v>
      </c>
      <c r="E9" s="12" t="s">
        <v>43</v>
      </c>
      <c r="F9" s="31">
        <v>0.46527777777777773</v>
      </c>
      <c r="G9" s="33">
        <v>21</v>
      </c>
      <c r="H9" s="36">
        <f t="shared" si="0"/>
        <v>21</v>
      </c>
      <c r="I9" s="33">
        <v>40</v>
      </c>
      <c r="J9" s="36">
        <f t="shared" si="1"/>
        <v>40</v>
      </c>
      <c r="K9" s="33">
        <v>7</v>
      </c>
      <c r="L9" s="36">
        <f t="shared" si="2"/>
        <v>7</v>
      </c>
      <c r="M9" s="33">
        <v>73</v>
      </c>
      <c r="N9" s="36">
        <f t="shared" si="3"/>
        <v>73</v>
      </c>
      <c r="O9" s="33">
        <v>7</v>
      </c>
      <c r="P9" s="36">
        <f t="shared" si="4"/>
        <v>7</v>
      </c>
      <c r="Q9" s="33">
        <v>11</v>
      </c>
      <c r="R9" s="36">
        <f t="shared" si="5"/>
        <v>11</v>
      </c>
      <c r="S9" s="33">
        <v>0</v>
      </c>
      <c r="T9" s="36">
        <f t="shared" si="6"/>
        <v>0</v>
      </c>
      <c r="U9" s="31">
        <f t="shared" si="7"/>
        <v>0.5347222222222222</v>
      </c>
      <c r="V9" s="31">
        <v>0.5333333333333333</v>
      </c>
      <c r="W9" s="31">
        <f t="shared" si="8"/>
        <v>-0.001388888888888884</v>
      </c>
      <c r="X9" s="40">
        <f t="shared" si="9"/>
        <v>-1.999999999999993</v>
      </c>
      <c r="Y9" s="40">
        <f t="shared" si="10"/>
        <v>0</v>
      </c>
      <c r="Z9" s="40">
        <f t="shared" si="11"/>
        <v>159</v>
      </c>
      <c r="AA9" s="12">
        <v>4</v>
      </c>
      <c r="AB9" s="12">
        <v>0</v>
      </c>
    </row>
    <row r="10" spans="1:28" ht="21" customHeight="1">
      <c r="A10" s="12">
        <v>5</v>
      </c>
      <c r="B10" s="12"/>
      <c r="C10" s="12"/>
      <c r="D10" s="30" t="s">
        <v>54</v>
      </c>
      <c r="E10" s="12" t="s">
        <v>15</v>
      </c>
      <c r="F10" s="31">
        <v>0.4444444444444444</v>
      </c>
      <c r="G10" s="33">
        <v>65</v>
      </c>
      <c r="H10" s="36">
        <f t="shared" si="0"/>
        <v>65</v>
      </c>
      <c r="I10" s="34">
        <v>65</v>
      </c>
      <c r="J10" s="36">
        <f t="shared" si="1"/>
        <v>65</v>
      </c>
      <c r="K10" s="33">
        <v>12</v>
      </c>
      <c r="L10" s="36">
        <f t="shared" si="2"/>
        <v>12</v>
      </c>
      <c r="M10" s="33" t="s">
        <v>60</v>
      </c>
      <c r="N10" s="36">
        <f t="shared" si="3"/>
        <v>0</v>
      </c>
      <c r="O10" s="33">
        <v>17</v>
      </c>
      <c r="P10" s="36">
        <f t="shared" si="4"/>
        <v>17</v>
      </c>
      <c r="Q10" s="33">
        <v>43</v>
      </c>
      <c r="R10" s="36">
        <f t="shared" si="5"/>
        <v>43</v>
      </c>
      <c r="S10" s="33">
        <v>2</v>
      </c>
      <c r="T10" s="36">
        <f t="shared" si="6"/>
        <v>8</v>
      </c>
      <c r="U10" s="31">
        <f t="shared" si="7"/>
        <v>0.5138888888888888</v>
      </c>
      <c r="V10" s="31">
        <v>0.5222222222222223</v>
      </c>
      <c r="W10" s="31">
        <f t="shared" si="8"/>
        <v>0.008333333333333415</v>
      </c>
      <c r="X10" s="40">
        <f t="shared" si="9"/>
        <v>12.000000000000117</v>
      </c>
      <c r="Y10" s="40">
        <f t="shared" si="10"/>
        <v>12.000000000000117</v>
      </c>
      <c r="Z10" s="40">
        <f t="shared" si="11"/>
        <v>222.0000000000001</v>
      </c>
      <c r="AA10" s="12">
        <v>5</v>
      </c>
      <c r="AB10" s="12">
        <v>1</v>
      </c>
    </row>
    <row r="11" spans="1:28" ht="18" customHeight="1">
      <c r="A11" s="12">
        <v>6</v>
      </c>
      <c r="B11" s="12"/>
      <c r="C11" s="12"/>
      <c r="D11" s="30" t="s">
        <v>55</v>
      </c>
      <c r="E11" s="12" t="s">
        <v>43</v>
      </c>
      <c r="F11" s="31">
        <v>0.4513888888888889</v>
      </c>
      <c r="G11" s="34" t="s">
        <v>60</v>
      </c>
      <c r="H11" s="36">
        <f t="shared" si="0"/>
        <v>0</v>
      </c>
      <c r="I11" s="34" t="s">
        <v>60</v>
      </c>
      <c r="J11" s="36">
        <f t="shared" si="1"/>
        <v>0</v>
      </c>
      <c r="K11" s="33" t="s">
        <v>60</v>
      </c>
      <c r="L11" s="36">
        <f t="shared" si="2"/>
        <v>0</v>
      </c>
      <c r="M11" s="33">
        <v>49</v>
      </c>
      <c r="N11" s="36">
        <f t="shared" si="3"/>
        <v>49</v>
      </c>
      <c r="O11" s="33">
        <v>1</v>
      </c>
      <c r="P11" s="36">
        <f t="shared" si="4"/>
        <v>1</v>
      </c>
      <c r="Q11" s="33" t="s">
        <v>60</v>
      </c>
      <c r="R11" s="36">
        <f t="shared" si="5"/>
        <v>0</v>
      </c>
      <c r="S11" s="33">
        <v>5</v>
      </c>
      <c r="T11" s="36">
        <f t="shared" si="6"/>
        <v>20</v>
      </c>
      <c r="U11" s="31">
        <f t="shared" si="7"/>
        <v>0.5208333333333334</v>
      </c>
      <c r="V11" s="31">
        <v>0.5222222222222223</v>
      </c>
      <c r="W11" s="31">
        <f t="shared" si="8"/>
        <v>0.001388888888888884</v>
      </c>
      <c r="X11" s="40">
        <f t="shared" si="9"/>
        <v>1.999999999999993</v>
      </c>
      <c r="Y11" s="40">
        <f t="shared" si="10"/>
        <v>1.999999999999993</v>
      </c>
      <c r="Z11" s="40">
        <f t="shared" si="11"/>
        <v>72</v>
      </c>
      <c r="AA11" s="12">
        <v>6</v>
      </c>
      <c r="AB11" s="12">
        <v>4</v>
      </c>
    </row>
    <row r="14" spans="6:22" ht="15.75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</sheetData>
  <sheetProtection/>
  <autoFilter ref="D5:Y11"/>
  <mergeCells count="13">
    <mergeCell ref="U4:U5"/>
    <mergeCell ref="AA4:AA5"/>
    <mergeCell ref="Z4:Z5"/>
    <mergeCell ref="A4:A5"/>
    <mergeCell ref="D4:D5"/>
    <mergeCell ref="E4:E5"/>
    <mergeCell ref="B4:B5"/>
    <mergeCell ref="C4:C5"/>
    <mergeCell ref="Y4:Y5"/>
    <mergeCell ref="AB4:AB5"/>
    <mergeCell ref="V4:V5"/>
    <mergeCell ref="X4:X5"/>
    <mergeCell ref="W4:W5"/>
  </mergeCells>
  <printOptions/>
  <pageMargins left="0.2" right="0.2" top="0.19" bottom="0.22" header="0.16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AB13"/>
  <sheetViews>
    <sheetView tabSelected="1" zoomScale="75" zoomScaleNormal="75" zoomScalePageLayoutView="0" workbookViewId="0" topLeftCell="A1">
      <selection activeCell="AB22" sqref="AB22"/>
    </sheetView>
  </sheetViews>
  <sheetFormatPr defaultColWidth="9.140625" defaultRowHeight="12.75"/>
  <cols>
    <col min="1" max="1" width="4.140625" style="13" customWidth="1"/>
    <col min="2" max="3" width="4.00390625" style="13" hidden="1" customWidth="1"/>
    <col min="4" max="4" width="23.57421875" style="13" customWidth="1"/>
    <col min="5" max="5" width="4.28125" style="13" hidden="1" customWidth="1"/>
    <col min="6" max="6" width="8.8515625" style="13" customWidth="1"/>
    <col min="7" max="7" width="9.57421875" style="13" customWidth="1"/>
    <col min="8" max="8" width="9.57421875" style="13" hidden="1" customWidth="1"/>
    <col min="9" max="9" width="9.57421875" style="13" customWidth="1"/>
    <col min="10" max="10" width="9.57421875" style="13" hidden="1" customWidth="1"/>
    <col min="11" max="11" width="9.57421875" style="13" customWidth="1"/>
    <col min="12" max="12" width="9.57421875" style="13" hidden="1" customWidth="1"/>
    <col min="13" max="13" width="9.57421875" style="13" customWidth="1"/>
    <col min="14" max="14" width="9.57421875" style="13" hidden="1" customWidth="1"/>
    <col min="15" max="15" width="9.57421875" style="13" customWidth="1"/>
    <col min="16" max="16" width="9.57421875" style="13" hidden="1" customWidth="1"/>
    <col min="17" max="17" width="9.57421875" style="13" customWidth="1"/>
    <col min="18" max="18" width="9.57421875" style="13" hidden="1" customWidth="1"/>
    <col min="19" max="19" width="8.8515625" style="13" customWidth="1"/>
    <col min="20" max="20" width="9.57421875" style="13" hidden="1" customWidth="1"/>
    <col min="21" max="21" width="10.00390625" style="13" hidden="1" customWidth="1"/>
    <col min="22" max="22" width="9.421875" style="13" customWidth="1"/>
    <col min="23" max="23" width="10.7109375" style="13" hidden="1" customWidth="1"/>
    <col min="24" max="24" width="11.421875" style="13" hidden="1" customWidth="1"/>
    <col min="25" max="25" width="11.421875" style="13" customWidth="1"/>
    <col min="26" max="26" width="7.8515625" style="13" customWidth="1"/>
    <col min="27" max="27" width="6.00390625" style="13" customWidth="1"/>
    <col min="28" max="16384" width="9.140625" style="13" customWidth="1"/>
  </cols>
  <sheetData>
    <row r="2" spans="1:22" ht="15" hidden="1">
      <c r="A2" s="37"/>
      <c r="D2" s="37"/>
      <c r="G2" s="37"/>
      <c r="I2" s="37"/>
      <c r="K2" s="37"/>
      <c r="M2" s="37"/>
      <c r="O2" s="37"/>
      <c r="Q2" s="37"/>
      <c r="S2" s="37"/>
      <c r="V2" s="37"/>
    </row>
    <row r="3" spans="4:26" ht="15">
      <c r="D3" s="13" t="s">
        <v>27</v>
      </c>
      <c r="K3" s="13" t="s">
        <v>44</v>
      </c>
      <c r="U3" s="32">
        <v>0.06944444444444443</v>
      </c>
      <c r="V3" s="27"/>
      <c r="Y3" s="38" t="s">
        <v>45</v>
      </c>
      <c r="Z3" s="38"/>
    </row>
    <row r="4" spans="1:28" ht="21" customHeight="1">
      <c r="A4" s="51" t="s">
        <v>0</v>
      </c>
      <c r="B4" s="53" t="s">
        <v>41</v>
      </c>
      <c r="C4" s="55" t="s">
        <v>42</v>
      </c>
      <c r="D4" s="51" t="s">
        <v>16</v>
      </c>
      <c r="E4" s="51" t="s">
        <v>17</v>
      </c>
      <c r="F4" s="28" t="s">
        <v>1</v>
      </c>
      <c r="G4" s="28" t="s">
        <v>12</v>
      </c>
      <c r="H4" s="28" t="s">
        <v>46</v>
      </c>
      <c r="I4" s="28" t="s">
        <v>6</v>
      </c>
      <c r="J4" s="28" t="s">
        <v>46</v>
      </c>
      <c r="K4" s="28" t="s">
        <v>31</v>
      </c>
      <c r="L4" s="28" t="s">
        <v>46</v>
      </c>
      <c r="M4" s="28" t="s">
        <v>3</v>
      </c>
      <c r="N4" s="28" t="s">
        <v>46</v>
      </c>
      <c r="O4" s="28" t="s">
        <v>11</v>
      </c>
      <c r="P4" s="28" t="s">
        <v>46</v>
      </c>
      <c r="Q4" s="28" t="s">
        <v>10</v>
      </c>
      <c r="R4" s="28" t="s">
        <v>46</v>
      </c>
      <c r="S4" s="28" t="s">
        <v>47</v>
      </c>
      <c r="T4" s="28" t="s">
        <v>46</v>
      </c>
      <c r="U4" s="48" t="s">
        <v>26</v>
      </c>
      <c r="V4" s="48" t="s">
        <v>26</v>
      </c>
      <c r="W4" s="50" t="s">
        <v>28</v>
      </c>
      <c r="X4" s="50" t="s">
        <v>29</v>
      </c>
      <c r="Y4" s="50" t="s">
        <v>29</v>
      </c>
      <c r="Z4" s="47" t="s">
        <v>48</v>
      </c>
      <c r="AA4" s="47" t="s">
        <v>30</v>
      </c>
      <c r="AB4" s="47" t="s">
        <v>63</v>
      </c>
    </row>
    <row r="5" spans="1:28" ht="61.5" customHeight="1">
      <c r="A5" s="52"/>
      <c r="B5" s="54"/>
      <c r="C5" s="56"/>
      <c r="D5" s="52"/>
      <c r="E5" s="52"/>
      <c r="F5" s="29" t="s">
        <v>25</v>
      </c>
      <c r="G5" s="31">
        <v>0.004166666666666667</v>
      </c>
      <c r="H5" s="31"/>
      <c r="I5" s="31">
        <v>0.004166666666666667</v>
      </c>
      <c r="J5" s="31"/>
      <c r="K5" s="31">
        <v>0.005555555555555556</v>
      </c>
      <c r="L5" s="31"/>
      <c r="M5" s="31">
        <v>0.004166666666666667</v>
      </c>
      <c r="N5" s="31"/>
      <c r="O5" s="31">
        <v>0.004166666666666667</v>
      </c>
      <c r="P5" s="31"/>
      <c r="Q5" s="31">
        <v>0.004166666666666667</v>
      </c>
      <c r="R5" s="31"/>
      <c r="S5" s="41" t="s">
        <v>61</v>
      </c>
      <c r="T5" s="31"/>
      <c r="U5" s="49"/>
      <c r="V5" s="49"/>
      <c r="W5" s="50"/>
      <c r="X5" s="50"/>
      <c r="Y5" s="50"/>
      <c r="Z5" s="47"/>
      <c r="AA5" s="47"/>
      <c r="AB5" s="47"/>
    </row>
    <row r="6" spans="1:28" ht="21" customHeight="1">
      <c r="A6" s="12">
        <v>1</v>
      </c>
      <c r="B6" s="12"/>
      <c r="C6" s="12"/>
      <c r="D6" s="30" t="s">
        <v>56</v>
      </c>
      <c r="E6" s="12" t="s">
        <v>15</v>
      </c>
      <c r="F6" s="31">
        <v>0.5208333333333334</v>
      </c>
      <c r="G6" s="33">
        <v>4</v>
      </c>
      <c r="H6" s="39">
        <f>IF(G6="н/п",0,G6)</f>
        <v>4</v>
      </c>
      <c r="I6" s="33">
        <v>7</v>
      </c>
      <c r="J6" s="39">
        <f>IF(I6="н/п",0,I6)</f>
        <v>7</v>
      </c>
      <c r="K6" s="33">
        <v>5</v>
      </c>
      <c r="L6" s="39">
        <f>IF(K6="н/п",0,K6)</f>
        <v>5</v>
      </c>
      <c r="M6" s="33">
        <v>3</v>
      </c>
      <c r="N6" s="39">
        <f>IF(M6="н/п",0,M6)</f>
        <v>3</v>
      </c>
      <c r="O6" s="33">
        <v>43</v>
      </c>
      <c r="P6" s="39">
        <f>IF(O6="н/п",0,O6)</f>
        <v>43</v>
      </c>
      <c r="Q6" s="33">
        <v>43</v>
      </c>
      <c r="R6" s="39">
        <f>IF(Q6="н/п",0,Q6)</f>
        <v>43</v>
      </c>
      <c r="S6" s="33">
        <v>0</v>
      </c>
      <c r="T6" s="39">
        <f>S6*4</f>
        <v>0</v>
      </c>
      <c r="U6" s="31">
        <f>F6+$U$3</f>
        <v>0.5902777777777778</v>
      </c>
      <c r="V6" s="31">
        <v>0.5861111111111111</v>
      </c>
      <c r="W6" s="31">
        <f>V6-U6</f>
        <v>-0.004166666666666652</v>
      </c>
      <c r="X6" s="40">
        <f>W6/TIME(0,0,60)</f>
        <v>-5.999999999999979</v>
      </c>
      <c r="Y6" s="40">
        <f>IF(X6&gt;=0,X6,0)</f>
        <v>0</v>
      </c>
      <c r="Z6" s="40">
        <f>Y6+T6+R6+P6+N6+L6+J6+H6</f>
        <v>105</v>
      </c>
      <c r="AA6" s="12">
        <v>1</v>
      </c>
      <c r="AB6" s="12"/>
    </row>
    <row r="7" spans="1:28" ht="21" customHeight="1">
      <c r="A7" s="12">
        <v>2</v>
      </c>
      <c r="B7" s="12"/>
      <c r="C7" s="12"/>
      <c r="D7" s="30" t="s">
        <v>58</v>
      </c>
      <c r="E7" s="12" t="s">
        <v>15</v>
      </c>
      <c r="F7" s="31">
        <v>0.4305555555555556</v>
      </c>
      <c r="G7" s="33">
        <v>0</v>
      </c>
      <c r="H7" s="39">
        <f>IF(G7="н/п",0,G7)</f>
        <v>0</v>
      </c>
      <c r="I7" s="33" t="s">
        <v>60</v>
      </c>
      <c r="J7" s="39">
        <f>IF(I7="н/п",0,I7)</f>
        <v>0</v>
      </c>
      <c r="K7" s="33">
        <v>8</v>
      </c>
      <c r="L7" s="39">
        <f>IF(K7="н/п",0,K7)</f>
        <v>8</v>
      </c>
      <c r="M7" s="33">
        <v>40</v>
      </c>
      <c r="N7" s="39">
        <f>IF(M7="н/п",0,M7)</f>
        <v>40</v>
      </c>
      <c r="O7" s="33">
        <v>70</v>
      </c>
      <c r="P7" s="39">
        <f>IF(O7="н/п",0,O7)</f>
        <v>70</v>
      </c>
      <c r="Q7" s="33" t="s">
        <v>60</v>
      </c>
      <c r="R7" s="39">
        <f>IF(Q7="н/п",0,Q7)</f>
        <v>0</v>
      </c>
      <c r="S7" s="33">
        <v>0</v>
      </c>
      <c r="T7" s="39">
        <f>S7*4</f>
        <v>0</v>
      </c>
      <c r="U7" s="31">
        <f>F7+$U$3</f>
        <v>0.5</v>
      </c>
      <c r="V7" s="31">
        <v>0.4986111111111111</v>
      </c>
      <c r="W7" s="31">
        <f>V7-U7</f>
        <v>-0.001388888888888884</v>
      </c>
      <c r="X7" s="40">
        <f>W7/TIME(0,0,60)</f>
        <v>-1.999999999999993</v>
      </c>
      <c r="Y7" s="40">
        <f>IF(X7&gt;=0,X7,0)</f>
        <v>0</v>
      </c>
      <c r="Z7" s="40">
        <f>Y7+T7+R7+P7+N7+L7+J7+H7</f>
        <v>118</v>
      </c>
      <c r="AA7" s="12">
        <v>2</v>
      </c>
      <c r="AB7" s="12">
        <v>2</v>
      </c>
    </row>
    <row r="8" spans="1:28" ht="21" customHeight="1">
      <c r="A8" s="12">
        <v>3</v>
      </c>
      <c r="B8" s="12"/>
      <c r="C8" s="12"/>
      <c r="D8" s="30" t="s">
        <v>59</v>
      </c>
      <c r="E8" s="12" t="s">
        <v>43</v>
      </c>
      <c r="F8" s="31">
        <v>0.5</v>
      </c>
      <c r="G8" s="34">
        <v>6</v>
      </c>
      <c r="H8" s="39">
        <f>IF(G8="н/п",0,G8)</f>
        <v>6</v>
      </c>
      <c r="I8" s="34" t="s">
        <v>60</v>
      </c>
      <c r="J8" s="39">
        <f>IF(I8="н/п",0,I8)</f>
        <v>0</v>
      </c>
      <c r="K8" s="33">
        <v>7</v>
      </c>
      <c r="L8" s="39">
        <f>IF(K8="н/п",0,K8)</f>
        <v>7</v>
      </c>
      <c r="M8" s="33" t="s">
        <v>60</v>
      </c>
      <c r="N8" s="39">
        <f>IF(M8="н/п",0,M8)</f>
        <v>0</v>
      </c>
      <c r="O8" s="33">
        <v>63</v>
      </c>
      <c r="P8" s="39">
        <f>IF(O8="н/п",0,O8)</f>
        <v>63</v>
      </c>
      <c r="Q8" s="33">
        <v>70</v>
      </c>
      <c r="R8" s="39">
        <f>IF(Q8="н/п",0,Q8)</f>
        <v>70</v>
      </c>
      <c r="S8" s="33">
        <v>2</v>
      </c>
      <c r="T8" s="39">
        <f>S8*4</f>
        <v>8</v>
      </c>
      <c r="U8" s="31">
        <f>F8+$U$3</f>
        <v>0.5694444444444444</v>
      </c>
      <c r="V8" s="31">
        <v>0.5666666666666667</v>
      </c>
      <c r="W8" s="31">
        <f>V8-U8</f>
        <v>-0.002777777777777768</v>
      </c>
      <c r="X8" s="40">
        <f>W8/TIME(0,0,60)</f>
        <v>-3.999999999999986</v>
      </c>
      <c r="Y8" s="40">
        <f>IF(X8&gt;=0,X8,0)</f>
        <v>0</v>
      </c>
      <c r="Z8" s="40">
        <f>Y8+T8+R8+P8+N8+L8+J8+H8</f>
        <v>154</v>
      </c>
      <c r="AA8" s="12">
        <v>3</v>
      </c>
      <c r="AB8" s="12">
        <v>2</v>
      </c>
    </row>
    <row r="9" spans="1:28" ht="21" customHeight="1">
      <c r="A9" s="12">
        <v>4</v>
      </c>
      <c r="B9" s="12"/>
      <c r="C9" s="12"/>
      <c r="D9" s="30" t="s">
        <v>55</v>
      </c>
      <c r="E9" s="12" t="s">
        <v>15</v>
      </c>
      <c r="F9" s="31">
        <v>0.47222222222222227</v>
      </c>
      <c r="G9" s="33">
        <v>0</v>
      </c>
      <c r="H9" s="39">
        <f>IF(G9="н/п",0,G9)</f>
        <v>0</v>
      </c>
      <c r="I9" s="34" t="s">
        <v>60</v>
      </c>
      <c r="J9" s="39">
        <f>IF(I9="н/п",0,I9)</f>
        <v>0</v>
      </c>
      <c r="K9" s="33">
        <v>12</v>
      </c>
      <c r="L9" s="39">
        <f>IF(K9="н/п",0,K9)</f>
        <v>12</v>
      </c>
      <c r="M9" s="33">
        <v>20</v>
      </c>
      <c r="N9" s="39">
        <f>IF(M9="н/п",0,M9)</f>
        <v>20</v>
      </c>
      <c r="O9" s="33" t="s">
        <v>60</v>
      </c>
      <c r="P9" s="39">
        <f>IF(O9="н/п",0,O9)</f>
        <v>0</v>
      </c>
      <c r="Q9" s="33" t="s">
        <v>60</v>
      </c>
      <c r="R9" s="39">
        <f>IF(Q9="н/п",0,Q9)</f>
        <v>0</v>
      </c>
      <c r="S9" s="33">
        <v>5</v>
      </c>
      <c r="T9" s="39">
        <f>S9*4</f>
        <v>20</v>
      </c>
      <c r="U9" s="31">
        <f>F9+$U$3</f>
        <v>0.5416666666666667</v>
      </c>
      <c r="V9" s="31">
        <v>0.5395833333333333</v>
      </c>
      <c r="W9" s="31">
        <f>V9-U9</f>
        <v>-0.002083333333333437</v>
      </c>
      <c r="X9" s="40">
        <f>W9/TIME(0,0,60)</f>
        <v>-3.000000000000149</v>
      </c>
      <c r="Y9" s="40">
        <f>IF(X9&gt;=0,X9,0)</f>
        <v>0</v>
      </c>
      <c r="Z9" s="40">
        <f>Y9+T9+R9+P9+N9+L9+J9+H9</f>
        <v>52</v>
      </c>
      <c r="AA9" s="12">
        <v>4</v>
      </c>
      <c r="AB9" s="12">
        <v>3</v>
      </c>
    </row>
    <row r="10" spans="1:28" ht="21" customHeight="1">
      <c r="A10" s="12">
        <v>5</v>
      </c>
      <c r="B10" s="12"/>
      <c r="C10" s="12"/>
      <c r="D10" s="30" t="s">
        <v>52</v>
      </c>
      <c r="E10" s="12" t="s">
        <v>43</v>
      </c>
      <c r="F10" s="31">
        <v>0.4375</v>
      </c>
      <c r="G10" s="33">
        <v>0</v>
      </c>
      <c r="H10" s="39">
        <f>IF(G10="н/п",0,G10)</f>
        <v>0</v>
      </c>
      <c r="I10" s="33">
        <v>21</v>
      </c>
      <c r="J10" s="39">
        <f>IF(I10="н/п",0,I10)</f>
        <v>21</v>
      </c>
      <c r="K10" s="33">
        <v>8</v>
      </c>
      <c r="L10" s="39">
        <f>IF(K10="н/п",0,K10)</f>
        <v>8</v>
      </c>
      <c r="M10" s="33">
        <v>30</v>
      </c>
      <c r="N10" s="39">
        <f>IF(M10="н/п",0,M10)</f>
        <v>30</v>
      </c>
      <c r="O10" s="33">
        <v>21</v>
      </c>
      <c r="P10" s="39">
        <f>IF(O10="н/п",0,O10)</f>
        <v>21</v>
      </c>
      <c r="Q10" s="33" t="s">
        <v>60</v>
      </c>
      <c r="R10" s="39">
        <f>IF(Q10="н/п",0,Q10)</f>
        <v>0</v>
      </c>
      <c r="S10" s="33">
        <v>2</v>
      </c>
      <c r="T10" s="39">
        <f>S10*4</f>
        <v>8</v>
      </c>
      <c r="U10" s="31">
        <f>F10+$U$3</f>
        <v>0.5069444444444444</v>
      </c>
      <c r="V10" s="31">
        <v>0.5055555555555555</v>
      </c>
      <c r="W10" s="31">
        <f>V10-U10</f>
        <v>-0.001388888888888884</v>
      </c>
      <c r="X10" s="40">
        <f>W10/TIME(0,0,60)</f>
        <v>-1.999999999999993</v>
      </c>
      <c r="Y10" s="40">
        <f>IF(X10&gt;=0,X10,0)</f>
        <v>0</v>
      </c>
      <c r="Z10" s="40">
        <f>Y10+T10+R10+P10+N10+L10+J10+H10</f>
        <v>88</v>
      </c>
      <c r="AA10" s="12" t="s">
        <v>62</v>
      </c>
      <c r="AB10" s="12">
        <v>1</v>
      </c>
    </row>
    <row r="13" spans="6:22" ht="15.75"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</sheetData>
  <sheetProtection/>
  <autoFilter ref="D5:Y10"/>
  <mergeCells count="13">
    <mergeCell ref="E4:E5"/>
    <mergeCell ref="U4:U5"/>
    <mergeCell ref="A4:A5"/>
    <mergeCell ref="B4:B5"/>
    <mergeCell ref="C4:C5"/>
    <mergeCell ref="D4:D5"/>
    <mergeCell ref="AB4:AB5"/>
    <mergeCell ref="V4:V5"/>
    <mergeCell ref="W4:W5"/>
    <mergeCell ref="X4:X5"/>
    <mergeCell ref="Y4:Y5"/>
    <mergeCell ref="Z4:Z5"/>
    <mergeCell ref="AA4:AA5"/>
  </mergeCells>
  <printOptions/>
  <pageMargins left="0.2" right="0.2" top="0.19" bottom="0.22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2009-04-29T11:05:16Z</cp:lastPrinted>
  <dcterms:created xsi:type="dcterms:W3CDTF">1996-10-08T23:32:33Z</dcterms:created>
  <dcterms:modified xsi:type="dcterms:W3CDTF">2009-05-02T07:50:20Z</dcterms:modified>
  <cp:category/>
  <cp:version/>
  <cp:contentType/>
  <cp:contentStatus/>
</cp:coreProperties>
</file>