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375" windowHeight="11640" activeTab="0"/>
  </bookViews>
  <sheets>
    <sheet name="Итоговый протокол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<sst xmlns="http://schemas.openxmlformats.org/spreadsheetml/2006/main" count="38" uniqueCount="38">
  <si>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Протокол</t>
  </si>
  <si>
    <t>№ п/п</t>
  </si>
  <si>
    <t>Команда</t>
  </si>
  <si>
    <t>Рейтинг команды</t>
  </si>
  <si>
    <t>Штраф за технику</t>
  </si>
  <si>
    <t>Штраф за тактику</t>
  </si>
  <si>
    <t xml:space="preserve">Итоговый результат </t>
  </si>
  <si>
    <t>Место</t>
  </si>
  <si>
    <t>% от победителя</t>
  </si>
  <si>
    <t>Выполненный разряд</t>
  </si>
  <si>
    <t xml:space="preserve">Время </t>
  </si>
  <si>
    <t>Баллы</t>
  </si>
  <si>
    <t xml:space="preserve">Сумма </t>
  </si>
  <si>
    <t>Штраф за изменение тактики</t>
  </si>
  <si>
    <t>Заявленное время</t>
  </si>
  <si>
    <t>Штраф за несоответствие времени</t>
  </si>
  <si>
    <t xml:space="preserve"> открытого Чемпионата</t>
  </si>
  <si>
    <t>Центрального Федерального округа России</t>
  </si>
  <si>
    <t>по спортивному туризму (горный туризм) на технических</t>
  </si>
  <si>
    <t xml:space="preserve">дистанциях в закрытых помещениях </t>
  </si>
  <si>
    <t>Командная дистанция</t>
  </si>
  <si>
    <t>10 февраля 2008 года</t>
  </si>
  <si>
    <t>Класс дистанции</t>
  </si>
  <si>
    <t>Ранг</t>
  </si>
  <si>
    <t>Главный судья соревнований</t>
  </si>
  <si>
    <t>Главный секретарь</t>
  </si>
  <si>
    <t>Калентеенкова С.Н.</t>
  </si>
  <si>
    <t>МГСУ</t>
  </si>
  <si>
    <t>Вестра 2</t>
  </si>
  <si>
    <t>Вестра</t>
  </si>
  <si>
    <t>МПГУ 2</t>
  </si>
  <si>
    <t>Регион 67</t>
  </si>
  <si>
    <t>Норд-Вест</t>
  </si>
  <si>
    <t>МПГУ</t>
  </si>
  <si>
    <t>Смола 1</t>
  </si>
  <si>
    <t>Смола 2</t>
  </si>
  <si>
    <t>"Стихия" МОУ ДОД ДЮСШ Дзержинского р-на г.Волгограда</t>
  </si>
  <si>
    <t>Сборная команда Волгограда и Смоленска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</si>
</sst>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400]h:mm:ss\ AM/PM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1" fontId="4" fillId="0" borderId="1" xfId="0" applyNumberFormat="1" applyFon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shrinkToFit="1"/>
    </xf>
    <xf numFmtId="0" fontId="2" fillId="0" borderId="3" xfId="0" applyFont="1" applyBorder="1" applyAlignment="1">
      <alignment horizontal="center" vertical="center" textRotation="90" wrapText="1" shrinkToFit="1"/>
    </xf>
    <xf numFmtId="0" fontId="2" fillId="0" borderId="5" xfId="0" applyFont="1" applyBorder="1" applyAlignment="1">
      <alignment horizontal="center" vertical="center" textRotation="90" wrapText="1" shrinkToFit="1"/>
    </xf>
    <xf numFmtId="49" fontId="2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7</xdr:row>
      <xdr:rowOff>9525</xdr:rowOff>
    </xdr:from>
    <xdr:to>
      <xdr:col>1</xdr:col>
      <xdr:colOff>266700</xdr:colOff>
      <xdr:row>10</xdr:row>
      <xdr:rowOff>9525</xdr:rowOff>
    </xdr:to>
    <xdr:pic>
      <xdr:nvPicPr>
        <xdr:cNvPr id="1" name="cmdPl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43100"/>
          <a:ext cx="533400" cy="1152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27"/>
  <sheetViews>
    <sheetView tabSelected="1" workbookViewId="0" topLeftCell="A12">
      <selection activeCell="B19" sqref="B19"/>
    </sheetView>
  </sheetViews>
  <sheetFormatPr defaultColWidth="9.140625" defaultRowHeight="12.75"/>
  <cols>
    <col min="1" max="1" width="4.7109375" style="0" customWidth="1"/>
    <col min="2" max="2" width="24.00390625" style="0" customWidth="1"/>
    <col min="3" max="3" width="6.57421875" style="0" customWidth="1"/>
    <col min="4" max="4" width="8.7109375" style="0" customWidth="1"/>
    <col min="5" max="6" width="10.7109375" style="0" customWidth="1"/>
    <col min="7" max="9" width="8.7109375" style="0" customWidth="1"/>
    <col min="10" max="10" width="7.7109375" style="0" customWidth="1"/>
    <col min="11" max="11" width="8.00390625" style="0" customWidth="1"/>
    <col min="12" max="13" width="6.7109375" style="0" customWidth="1"/>
  </cols>
  <sheetData>
    <row r="1" spans="1:13" ht="21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1.75" customHeight="1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1.75" customHeight="1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1.75" customHeight="1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1.75" customHeight="1">
      <c r="A5" s="14" t="s">
        <v>19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21.75" customHeight="1">
      <c r="A6" s="15" t="s">
        <v>20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1.75" customHeight="1">
      <c r="A7" s="16" t="s">
        <v>21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1.75" customHeight="1">
      <c r="A8" s="22" t="s">
        <v>1</v>
      </c>
      <c r="B8" s="25" t="s">
        <v>2</v>
      </c>
      <c r="C8" s="21" t="s">
        <v>3</v>
      </c>
      <c r="D8" s="21" t="s">
        <v>10</v>
      </c>
      <c r="E8" s="28" t="s">
        <v>4</v>
      </c>
      <c r="F8" s="28"/>
      <c r="G8" s="26" t="s">
        <v>5</v>
      </c>
      <c r="H8" s="27"/>
      <c r="I8" s="27"/>
      <c r="J8" s="18" t="s">
        <v>6</v>
      </c>
      <c r="K8" s="18" t="s">
        <v>7</v>
      </c>
      <c r="L8" s="17" t="s">
        <v>8</v>
      </c>
      <c r="M8" s="18" t="s">
        <v>9</v>
      </c>
    </row>
    <row r="9" spans="1:13" ht="34.5" customHeight="1">
      <c r="A9" s="23"/>
      <c r="B9" s="25"/>
      <c r="C9" s="21"/>
      <c r="D9" s="21"/>
      <c r="E9" s="21" t="s">
        <v>11</v>
      </c>
      <c r="F9" s="29" t="s">
        <v>12</v>
      </c>
      <c r="G9" s="30" t="s">
        <v>13</v>
      </c>
      <c r="H9" s="30" t="s">
        <v>14</v>
      </c>
      <c r="I9" s="30" t="s">
        <v>15</v>
      </c>
      <c r="J9" s="19"/>
      <c r="K9" s="19"/>
      <c r="L9" s="17"/>
      <c r="M9" s="19"/>
    </row>
    <row r="10" spans="1:13" ht="34.5" customHeight="1">
      <c r="A10" s="24"/>
      <c r="B10" s="25"/>
      <c r="C10" s="21"/>
      <c r="D10" s="21"/>
      <c r="E10" s="21"/>
      <c r="F10" s="29"/>
      <c r="G10" s="31"/>
      <c r="H10" s="31"/>
      <c r="I10" s="31"/>
      <c r="J10" s="20"/>
      <c r="K10" s="20"/>
      <c r="L10" s="17"/>
      <c r="M10" s="20"/>
    </row>
    <row r="11" spans="1:16" ht="21.75" customHeight="1">
      <c r="A11" s="1">
        <v>1</v>
      </c>
      <c r="B11" s="13" t="s">
        <v>34</v>
      </c>
      <c r="C11" s="2"/>
      <c r="D11" s="3">
        <v>0.03943287037037037</v>
      </c>
      <c r="E11" s="2">
        <v>8</v>
      </c>
      <c r="F11" s="4">
        <f aca="true" t="shared" si="0" ref="F11:F21">IF(D11=0,"",SUM(E11,HOUR(D11)*120,MINUTE(D11)*2,SECOND(D11)/30))</f>
        <v>121.56666666666666</v>
      </c>
      <c r="G11" s="4"/>
      <c r="H11" s="12">
        <v>0.04375</v>
      </c>
      <c r="I11" s="4">
        <f aca="true" t="shared" si="1" ref="I11:I17">IF(ISERROR(PRODUCT(20,ABS(D11-H11),1/H11)),"",PRODUCT(20,ABS(D11-H11),1/H11))</f>
        <v>1.9735449735449733</v>
      </c>
      <c r="J11" s="4">
        <f aca="true" t="shared" si="2" ref="J11:J21">SUM(F11,G11,I11,E11)</f>
        <v>131.54021164021162</v>
      </c>
      <c r="K11" s="11">
        <v>1</v>
      </c>
      <c r="L11" s="2">
        <v>100</v>
      </c>
      <c r="M11" s="5"/>
      <c r="N11" s="9"/>
      <c r="O11" s="9"/>
      <c r="P11" s="9"/>
    </row>
    <row r="12" spans="1:16" ht="21.75" customHeight="1">
      <c r="A12" s="1">
        <v>2</v>
      </c>
      <c r="B12" s="13" t="s">
        <v>31</v>
      </c>
      <c r="C12" s="2"/>
      <c r="D12" s="3">
        <v>0.0422800925925926</v>
      </c>
      <c r="E12" s="2">
        <v>14</v>
      </c>
      <c r="F12" s="4">
        <f t="shared" si="0"/>
        <v>135.76666666666668</v>
      </c>
      <c r="G12" s="4"/>
      <c r="H12" s="12">
        <v>0.04861111111111111</v>
      </c>
      <c r="I12" s="4">
        <f t="shared" si="1"/>
        <v>2.6047619047619026</v>
      </c>
      <c r="J12" s="4">
        <f t="shared" si="2"/>
        <v>152.3714285714286</v>
      </c>
      <c r="K12" s="11">
        <v>2</v>
      </c>
      <c r="L12" s="2">
        <f>IF(ISERROR(J12/$J$11*100),"",J12/$J$11*100)</f>
        <v>115.83638696598304</v>
      </c>
      <c r="M12" s="5"/>
      <c r="N12" s="9"/>
      <c r="O12" s="9"/>
      <c r="P12" s="9"/>
    </row>
    <row r="13" spans="1:16" ht="43.5" customHeight="1">
      <c r="A13" s="1">
        <v>3</v>
      </c>
      <c r="B13" s="32" t="s">
        <v>36</v>
      </c>
      <c r="C13" s="2"/>
      <c r="D13" s="3">
        <v>0.04369212962962963</v>
      </c>
      <c r="E13" s="2">
        <v>14</v>
      </c>
      <c r="F13" s="4">
        <f t="shared" si="0"/>
        <v>139.83333333333334</v>
      </c>
      <c r="G13" s="4"/>
      <c r="H13" s="12">
        <v>0.03680555555555556</v>
      </c>
      <c r="I13" s="4">
        <f t="shared" si="1"/>
        <v>3.742138364779873</v>
      </c>
      <c r="J13" s="4">
        <f t="shared" si="2"/>
        <v>157.5754716981132</v>
      </c>
      <c r="K13" s="11">
        <v>3</v>
      </c>
      <c r="L13" s="2">
        <f>IF(ISERROR(J13/$J$11*100),"",J13/$J$11*100)</f>
        <v>119.79262442507934</v>
      </c>
      <c r="M13" s="5"/>
      <c r="N13" s="9"/>
      <c r="O13" s="9"/>
      <c r="P13" s="9"/>
    </row>
    <row r="14" spans="1:16" ht="21.75" customHeight="1">
      <c r="A14" s="1">
        <v>4</v>
      </c>
      <c r="B14" s="13" t="s">
        <v>35</v>
      </c>
      <c r="C14" s="2"/>
      <c r="D14" s="3">
        <v>0.04766203703703704</v>
      </c>
      <c r="E14" s="2">
        <v>10</v>
      </c>
      <c r="F14" s="4">
        <f t="shared" si="0"/>
        <v>147.26666666666668</v>
      </c>
      <c r="G14" s="4"/>
      <c r="H14" s="12">
        <v>0.05277777777777778</v>
      </c>
      <c r="I14" s="4">
        <f t="shared" si="1"/>
        <v>1.9385964912280698</v>
      </c>
      <c r="J14" s="4">
        <f t="shared" si="2"/>
        <v>159.20526315789476</v>
      </c>
      <c r="K14" s="8">
        <v>4</v>
      </c>
      <c r="L14" s="2"/>
      <c r="M14" s="5"/>
      <c r="N14" s="9"/>
      <c r="O14" s="9"/>
      <c r="P14" s="9"/>
    </row>
    <row r="15" spans="1:16" ht="21.75" customHeight="1">
      <c r="A15" s="1">
        <v>5</v>
      </c>
      <c r="B15" s="13" t="s">
        <v>32</v>
      </c>
      <c r="C15" s="2"/>
      <c r="D15" s="3">
        <v>0.05608796296296296</v>
      </c>
      <c r="E15" s="2">
        <v>46</v>
      </c>
      <c r="F15" s="4">
        <f t="shared" si="0"/>
        <v>207.53333333333333</v>
      </c>
      <c r="G15" s="4"/>
      <c r="H15" s="12">
        <v>0.06180555555555556</v>
      </c>
      <c r="I15" s="4">
        <f t="shared" si="1"/>
        <v>1.8501872659176055</v>
      </c>
      <c r="J15" s="4">
        <f t="shared" si="2"/>
        <v>255.38352059925094</v>
      </c>
      <c r="K15" s="8">
        <v>5</v>
      </c>
      <c r="L15" s="2"/>
      <c r="M15" s="5"/>
      <c r="N15" s="9"/>
      <c r="O15" s="9"/>
      <c r="P15" s="9"/>
    </row>
    <row r="16" spans="1:16" ht="21.75" customHeight="1">
      <c r="A16" s="1">
        <v>6</v>
      </c>
      <c r="B16" s="13" t="s">
        <v>27</v>
      </c>
      <c r="C16" s="2"/>
      <c r="D16" s="3">
        <v>0.06185185185185185</v>
      </c>
      <c r="E16" s="2">
        <v>51</v>
      </c>
      <c r="F16" s="4">
        <f t="shared" si="0"/>
        <v>229.13333333333333</v>
      </c>
      <c r="G16" s="4"/>
      <c r="H16" s="12">
        <v>0.052083333333333336</v>
      </c>
      <c r="I16" s="4">
        <f t="shared" si="1"/>
        <v>3.7511111111111104</v>
      </c>
      <c r="J16" s="4">
        <f t="shared" si="2"/>
        <v>283.8844444444444</v>
      </c>
      <c r="K16" s="8">
        <v>6</v>
      </c>
      <c r="L16" s="2"/>
      <c r="M16" s="5"/>
      <c r="N16" s="9"/>
      <c r="O16" s="9"/>
      <c r="P16" s="9"/>
    </row>
    <row r="17" spans="1:16" ht="21.75" customHeight="1">
      <c r="A17" s="1">
        <v>7</v>
      </c>
      <c r="B17" s="13" t="s">
        <v>29</v>
      </c>
      <c r="C17" s="2"/>
      <c r="D17" s="3">
        <v>0.05775462962962963</v>
      </c>
      <c r="E17" s="2">
        <v>68</v>
      </c>
      <c r="F17" s="4">
        <f t="shared" si="0"/>
        <v>234.33333333333334</v>
      </c>
      <c r="G17" s="4"/>
      <c r="H17" s="12">
        <v>0.05486111111111111</v>
      </c>
      <c r="I17" s="4">
        <f t="shared" si="1"/>
        <v>1.0548523206751053</v>
      </c>
      <c r="J17" s="4">
        <f t="shared" si="2"/>
        <v>303.38818565400845</v>
      </c>
      <c r="K17" s="8">
        <v>7</v>
      </c>
      <c r="L17" s="2"/>
      <c r="M17" s="5"/>
      <c r="N17" s="9"/>
      <c r="O17" s="9"/>
      <c r="P17" s="9"/>
    </row>
    <row r="18" spans="1:16" ht="21.75" customHeight="1">
      <c r="A18" s="1">
        <v>8</v>
      </c>
      <c r="B18" s="13" t="s">
        <v>33</v>
      </c>
      <c r="C18" s="2"/>
      <c r="D18" s="3">
        <v>0.0625</v>
      </c>
      <c r="E18" s="2">
        <v>582</v>
      </c>
      <c r="F18" s="4">
        <f t="shared" si="0"/>
        <v>762</v>
      </c>
      <c r="G18" s="4"/>
      <c r="H18" s="12">
        <v>0.0625</v>
      </c>
      <c r="I18" s="4"/>
      <c r="J18" s="4">
        <f t="shared" si="2"/>
        <v>1344</v>
      </c>
      <c r="K18" s="8">
        <v>8</v>
      </c>
      <c r="L18" s="2"/>
      <c r="M18" s="5"/>
      <c r="N18" s="9"/>
      <c r="O18" s="9"/>
      <c r="P18" s="9"/>
    </row>
    <row r="19" spans="1:16" ht="35.25" customHeight="1">
      <c r="A19" s="1">
        <v>9</v>
      </c>
      <c r="B19" s="32" t="s">
        <v>37</v>
      </c>
      <c r="C19" s="2"/>
      <c r="D19" s="3">
        <v>0.0625</v>
      </c>
      <c r="E19" s="2">
        <v>766</v>
      </c>
      <c r="F19" s="4">
        <f t="shared" si="0"/>
        <v>946</v>
      </c>
      <c r="G19" s="4"/>
      <c r="H19" s="12">
        <v>0.06180555555555556</v>
      </c>
      <c r="I19" s="4"/>
      <c r="J19" s="4">
        <f t="shared" si="2"/>
        <v>1712</v>
      </c>
      <c r="K19" s="8">
        <v>9</v>
      </c>
      <c r="L19" s="2"/>
      <c r="M19" s="5"/>
      <c r="N19" s="9"/>
      <c r="O19" s="9"/>
      <c r="P19" s="9"/>
    </row>
    <row r="20" spans="1:16" ht="21.75" customHeight="1">
      <c r="A20" s="1">
        <v>10</v>
      </c>
      <c r="B20" s="13" t="s">
        <v>28</v>
      </c>
      <c r="C20" s="2"/>
      <c r="D20" s="3">
        <v>0.041666666666666664</v>
      </c>
      <c r="E20" s="2">
        <v>1137</v>
      </c>
      <c r="F20" s="4">
        <f t="shared" si="0"/>
        <v>1257</v>
      </c>
      <c r="G20" s="4"/>
      <c r="H20" s="12">
        <v>0.06180555555555556</v>
      </c>
      <c r="I20" s="4"/>
      <c r="J20" s="4">
        <f t="shared" si="2"/>
        <v>2394</v>
      </c>
      <c r="K20" s="8">
        <v>10</v>
      </c>
      <c r="L20" s="2"/>
      <c r="M20" s="5"/>
      <c r="N20" s="9"/>
      <c r="O20" s="9"/>
      <c r="P20" s="9"/>
    </row>
    <row r="21" spans="1:16" ht="21.75" customHeight="1">
      <c r="A21" s="1">
        <v>11</v>
      </c>
      <c r="B21" s="13" t="s">
        <v>30</v>
      </c>
      <c r="C21" s="2"/>
      <c r="D21" s="3">
        <v>0.041666666666666664</v>
      </c>
      <c r="E21" s="2">
        <v>1333</v>
      </c>
      <c r="F21" s="4">
        <f t="shared" si="0"/>
        <v>1453</v>
      </c>
      <c r="G21" s="4"/>
      <c r="H21" s="12">
        <v>0.0625</v>
      </c>
      <c r="I21" s="4"/>
      <c r="J21" s="4">
        <f t="shared" si="2"/>
        <v>2786</v>
      </c>
      <c r="K21" s="8">
        <v>11</v>
      </c>
      <c r="L21" s="2"/>
      <c r="M21" s="5"/>
      <c r="N21" s="9"/>
      <c r="O21" s="9"/>
      <c r="P21" s="9"/>
    </row>
    <row r="24" spans="2:5" ht="21.75" customHeight="1">
      <c r="B24" s="10" t="s">
        <v>22</v>
      </c>
      <c r="C24" s="10"/>
      <c r="D24" s="10"/>
      <c r="E24" s="10"/>
    </row>
    <row r="25" spans="2:5" ht="21.75" customHeight="1">
      <c r="B25" s="10" t="s">
        <v>23</v>
      </c>
      <c r="C25" s="10"/>
      <c r="D25" s="7"/>
      <c r="E25" s="7"/>
    </row>
    <row r="26" spans="5:12" ht="21.75" customHeight="1">
      <c r="E26" s="10" t="s">
        <v>24</v>
      </c>
      <c r="F26" s="10"/>
      <c r="G26" s="10"/>
      <c r="H26" s="10"/>
      <c r="I26" s="10"/>
      <c r="J26" s="10"/>
      <c r="K26" s="10"/>
      <c r="L26" s="10"/>
    </row>
    <row r="27" spans="5:10" ht="21.75" customHeight="1">
      <c r="E27" s="10" t="s">
        <v>25</v>
      </c>
      <c r="F27" s="10"/>
      <c r="G27" s="10"/>
      <c r="H27" s="10"/>
      <c r="I27" s="6"/>
      <c r="J27" s="10" t="s">
        <v>26</v>
      </c>
    </row>
  </sheetData>
  <mergeCells count="22">
    <mergeCell ref="J8:J10"/>
    <mergeCell ref="K8:K10"/>
    <mergeCell ref="D8:D10"/>
    <mergeCell ref="E8:F8"/>
    <mergeCell ref="F9:F10"/>
    <mergeCell ref="G9:G10"/>
    <mergeCell ref="H9:H10"/>
    <mergeCell ref="I9:I10"/>
    <mergeCell ref="A1:M1"/>
    <mergeCell ref="A2:M2"/>
    <mergeCell ref="A3:M3"/>
    <mergeCell ref="A4:M4"/>
    <mergeCell ref="A5:M5"/>
    <mergeCell ref="A6:M6"/>
    <mergeCell ref="A7:M7"/>
    <mergeCell ref="L8:L10"/>
    <mergeCell ref="M8:M10"/>
    <mergeCell ref="E9:E10"/>
    <mergeCell ref="A8:A10"/>
    <mergeCell ref="B8:B10"/>
    <mergeCell ref="C8:C10"/>
    <mergeCell ref="G8:I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Шевченко</cp:lastModifiedBy>
  <cp:lastPrinted>2008-02-10T16:55:14Z</cp:lastPrinted>
  <dcterms:created xsi:type="dcterms:W3CDTF">1996-10-08T23:32:33Z</dcterms:created>
  <dcterms:modified xsi:type="dcterms:W3CDTF">2008-02-10T16:55:28Z</dcterms:modified>
  <cp:category/>
  <cp:version/>
  <cp:contentType/>
  <cp:contentStatus/>
</cp:coreProperties>
</file>